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28800" windowHeight="12630" activeTab="8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5" l="1"/>
  <c r="G17" i="22"/>
  <c r="G28" i="22" s="1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C29" i="19"/>
  <c r="D29" i="19"/>
  <c r="E29" i="19"/>
  <c r="F29" i="19"/>
  <c r="G29" i="19"/>
  <c r="B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F30" i="20" s="1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C7" i="19"/>
  <c r="B7" i="19"/>
  <c r="A2" i="19"/>
  <c r="C7" i="16"/>
  <c r="C31" i="16" s="1"/>
  <c r="D7" i="16"/>
  <c r="E7" i="16"/>
  <c r="F7" i="16"/>
  <c r="G7" i="16"/>
  <c r="C21" i="16"/>
  <c r="D21" i="16"/>
  <c r="E21" i="16"/>
  <c r="F21" i="16"/>
  <c r="G21" i="16"/>
  <c r="C28" i="16"/>
  <c r="D28" i="16"/>
  <c r="E28" i="16"/>
  <c r="F28" i="16"/>
  <c r="G28" i="16"/>
  <c r="B28" i="16"/>
  <c r="B31" i="16" s="1"/>
  <c r="B21" i="16"/>
  <c r="B7" i="16"/>
  <c r="A2" i="16"/>
  <c r="B28" i="22" l="1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F29" i="8" s="1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F79" i="2" s="1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F47" i="2" s="1"/>
  <c r="F59" i="2" s="1"/>
  <c r="F81" i="2" s="1"/>
  <c r="E19" i="2"/>
  <c r="F9" i="2"/>
  <c r="E9" i="2"/>
  <c r="E47" i="2" s="1"/>
  <c r="E59" i="2" s="1"/>
  <c r="C60" i="2"/>
  <c r="B60" i="2"/>
  <c r="C41" i="2"/>
  <c r="B41" i="2"/>
  <c r="C38" i="2"/>
  <c r="E29" i="8" l="1"/>
  <c r="C9" i="7"/>
  <c r="G28" i="7"/>
  <c r="E81" i="2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8" i="5" s="1"/>
  <c r="B21" i="5" s="1"/>
  <c r="B23" i="5" s="1"/>
  <c r="B25" i="5" s="1"/>
  <c r="B33" i="5" s="1"/>
  <c r="D44" i="5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F9" i="7"/>
  <c r="F159" i="7" s="1"/>
  <c r="D9" i="7"/>
  <c r="C70" i="6"/>
  <c r="F70" i="6"/>
  <c r="G45" i="6"/>
  <c r="G65" i="6" s="1"/>
  <c r="G16" i="6"/>
  <c r="G41" i="6" s="1"/>
  <c r="G37" i="6"/>
  <c r="G77" i="9" l="1"/>
  <c r="G9" i="7"/>
  <c r="C159" i="7"/>
  <c r="B77" i="9"/>
  <c r="F77" i="9"/>
  <c r="D159" i="7"/>
  <c r="G84" i="7"/>
  <c r="G42" i="6"/>
  <c r="G70" i="6"/>
  <c r="G159" i="7" l="1"/>
  <c r="B38" i="2"/>
  <c r="C31" i="2"/>
  <c r="B31" i="2"/>
  <c r="C25" i="2"/>
  <c r="B25" i="2"/>
  <c r="C17" i="2"/>
  <c r="B17" i="2"/>
  <c r="C9" i="2"/>
  <c r="B9" i="2"/>
  <c r="B47" i="2" l="1"/>
  <c r="C47" i="2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<sst xmlns="http://schemas.openxmlformats.org/spreadsheetml/2006/main" count="1025" uniqueCount="604">
  <si>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</si>
  <si>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</si>
  <si>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</si>
  <si>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</si>
  <si>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</si>
  <si>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</si>
  <si>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</si>
  <si>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</si>
  <si>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</si>
  <si>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</si>
  <si>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</si>
  <si>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</si>
  <si>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</si>
  <si>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</si>
  <si>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</si>
  <si>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</si>
  <si>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</si>
  <si>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</si>
  <si>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</si>
  <si>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</si>
  <si>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</si>
  <si>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</si>
  <si>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</si>
  <si>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</si>
  <si>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</si>
  <si>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</si>
  <si>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</si>
  <si>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</si>
  <si>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</si>
  <si>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</si>
  <si>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</si>
  <si>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</si>
  <si>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</si>
  <si>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</si>
  <si>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</si>
  <si>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</si>
  <si>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</si>
  <si>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</si>
  <si>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</si>
  <si>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</si>
  <si>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</si>
  <si>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</si>
  <si>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</si>
  <si>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</si>
  <si>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</si>
  <si>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</si>
  <si>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</si>
  <si>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</si>
  <si>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</si>
  <si>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</si>
  <si>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</si>
  <si>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</si>
  <si>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</si>
  <si>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</si>
  <si>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</si>
  <si>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</si>
  <si>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</si>
  <si>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</si>
  <si>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</si>
  <si>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</si>
  <si>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</si>
  <si>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</si>
  <si>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</si>
  <si>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</si>
  <si>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</si>
  <si>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</si>
  <si>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</si>
  <si>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</si>
  <si>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</si>
  <si>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</si>
  <si>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</si>
  <si>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</si>
  <si>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</si>
  <si>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</si>
  <si>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</si>
  <si>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</si>
  <si>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</si>
  <si>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</si>
  <si>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</si>
  <si>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</si>
  <si>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</si>
  <si>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</si>
  <si>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</si>
  <si>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</si>
  <si>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</si>
  <si>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</si>
  <si>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</si>
  <si>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</si>
  <si>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</si>
  <si>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</si>
  <si>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</si>
  <si>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</si>
  <si>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</si>
  <si>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</si>
  <si>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</si>
  <si>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</si>
  <si>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</si>
  <si>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</si>
  <si>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</si>
  <si>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</si>
  <si>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</si>
  <si>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</si>
  <si>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</si>
  <si>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</si>
  <si>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</si>
  <si>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</si>
  <si>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</si>
  <si>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</si>
  <si>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</si>
  <si>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</si>
  <si>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</si>
  <si>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</si>
  <si>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</si>
  <si>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</si>
  <si>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</si>
  <si>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</si>
  <si>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</si>
  <si>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</si>
  <si>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</si>
  <si>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</si>
  <si>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</si>
  <si>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</si>
  <si>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</si>
  <si>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</si>
  <si>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</si>
  <si>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</si>
  <si>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</si>
  <si>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</si>
  <si>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</si>
  <si>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</si>
  <si>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</si>
  <si>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</si>
  <si>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</si>
  <si>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</si>
  <si>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</si>
  <si>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</si>
  <si>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</si>
  <si>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</si>
  <si>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</si>
  <si>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</si>
  <si>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</si>
  <si>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</si>
  <si>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</si>
  <si>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</si>
  <si>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</si>
  <si>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</si>
  <si>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</si>
  <si>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</si>
  <si>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</si>
  <si>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</si>
  <si>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</si>
  <si>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</si>
  <si>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</si>
  <si>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</si>
  <si>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</si>
  <si>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</si>
  <si>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</si>
  <si>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</si>
  <si>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</si>
  <si>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</si>
  <si>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</si>
  <si>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</si>
  <si>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</si>
  <si>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</si>
  <si>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</si>
  <si>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</si>
  <si>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</si>
  <si>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</si>
  <si>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</si>
  <si>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</si>
  <si>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</si>
  <si>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</si>
  <si>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</si>
  <si>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</si>
  <si>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</si>
  <si>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</si>
  <si>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</si>
  <si>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</si>
  <si>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</si>
  <si>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</si>
  <si>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</si>
  <si>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</si>
  <si>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</si>
  <si>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</si>
  <si>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</si>
  <si>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</si>
  <si>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</si>
  <si>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</si>
  <si>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</si>
  <si>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</si>
  <si>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</si>
  <si>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</si>
  <si>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</si>
  <si>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</si>
  <si>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</si>
  <si>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</si>
  <si>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</si>
  <si>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</si>
  <si>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</si>
  <si>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</si>
  <si>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</si>
  <si>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</si>
  <si>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</si>
  <si>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</si>
  <si>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</si>
  <si>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</si>
  <si>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</si>
  <si>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</si>
  <si>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</si>
  <si>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</si>
  <si>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</si>
  <si>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</si>
  <si>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</si>
  <si>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</si>
  <si>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</si>
  <si>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</si>
  <si>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</si>
  <si>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</si>
  <si>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</si>
  <si>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</si>
  <si>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</si>
  <si>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</si>
  <si>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</si>
  <si>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</si>
  <si>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</si>
  <si>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</si>
  <si>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</si>
  <si>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</si>
  <si>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</si>
  <si>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</si>
  <si>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</si>
  <si>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</si>
  <si>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</si>
  <si>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</si>
  <si>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</si>
  <si>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</si>
  <si>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</si>
  <si>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</si>
  <si>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</si>
  <si>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</si>
  <si>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</si>
  <si>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</si>
  <si>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</si>
  <si>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</si>
  <si>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</si>
  <si>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</si>
  <si>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</si>
  <si>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</si>
  <si>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</si>
  <si>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</si>
  <si>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</si>
  <si>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</si>
  <si>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</si>
  <si>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</si>
  <si>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</si>
  <si>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</si>
  <si>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</si>
  <si>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</si>
  <si>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</si>
  <si>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</si>
  <si>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</si>
  <si>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</si>
  <si>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</si>
  <si>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</si>
  <si>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</si>
  <si>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</si>
  <si>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</si>
  <si>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</si>
  <si>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</si>
  <si>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</si>
  <si>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</si>
  <si>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</si>
  <si>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</si>
  <si>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</si>
  <si>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</si>
  <si>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</si>
  <si>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</si>
  <si>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</si>
  <si>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</si>
  <si>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</si>
  <si>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</si>
  <si>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</si>
  <si>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</si>
  <si>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</si>
  <si>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</si>
  <si>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</si>
  <si>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</si>
  <si>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</si>
  <si>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</si>
  <si>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</si>
  <si>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</si>
  <si>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</si>
  <si>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</si>
  <si>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</si>
  <si>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</si>
  <si>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</si>
  <si>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</si>
  <si>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</si>
  <si>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</si>
  <si>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</si>
  <si>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</si>
  <si>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</si>
  <si>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</si>
  <si>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</si>
  <si>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</si>
  <si>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</si>
  <si>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</si>
  <si>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</si>
  <si>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</si>
  <si>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</si>
  <si>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</si>
  <si>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</si>
  <si>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</si>
  <si>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</si>
  <si>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</si>
  <si>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</si>
  <si>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</si>
  <si>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</si>
  <si>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</si>
  <si>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</si>
  <si>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</si>
  <si>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</si>
  <si>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</si>
  <si>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</si>
  <si>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</si>
  <si>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</si>
  <si>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</si>
  <si>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</si>
  <si>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</si>
  <si>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</si>
  <si>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</si>
  <si>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</si>
  <si>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</si>
  <si>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</si>
  <si>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</si>
  <si>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</si>
  <si>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</si>
  <si>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</si>
  <si>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</si>
  <si>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</si>
  <si>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</si>
  <si>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</si>
  <si>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</si>
  <si>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</si>
  <si>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</si>
  <si>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</si>
  <si>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</si>
  <si>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</si>
  <si>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</si>
  <si>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</si>
  <si>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</si>
  <si>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</si>
  <si>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</si>
  <si>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</si>
  <si>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</si>
  <si>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</si>
  <si>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</si>
  <si>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</si>
  <si>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</si>
  <si>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</si>
  <si>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</si>
  <si>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</si>
  <si>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</si>
  <si>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</si>
  <si>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</si>
  <si>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</si>
  <si>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</si>
  <si>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</si>
  <si>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</si>
  <si>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</si>
  <si>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</si>
  <si>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</si>
  <si>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</si>
  <si>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</si>
  <si>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</si>
  <si>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</si>
  <si>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</si>
  <si>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</si>
  <si>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</si>
  <si>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</si>
  <si>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</si>
  <si>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</si>
  <si>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</si>
  <si>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</si>
  <si>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</si>
  <si>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</si>
  <si>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</si>
  <si>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</si>
  <si>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</si>
  <si>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</si>
  <si>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</si>
  <si>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</si>
  <si>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</si>
  <si>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</si>
  <si>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</si>
  <si>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</si>
  <si>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</si>
  <si>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</si>
  <si>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</si>
  <si>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</si>
  <si>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</si>
  <si>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</si>
  <si>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</si>
  <si>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</si>
  <si>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</si>
  <si>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</si>
  <si>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</si>
  <si>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</si>
  <si>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</si>
  <si>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</si>
  <si>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</si>
  <si>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</si>
  <si>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</si>
  <si>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</si>
  <si>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</si>
  <si>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</si>
  <si>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</si>
  <si>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</si>
  <si>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</si>
  <si>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</si>
  <si>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</si>
  <si>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</si>
  <si>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</si>
  <si>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</si>
  <si>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</si>
  <si>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</si>
  <si>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</si>
  <si>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</si>
  <si>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</si>
  <si>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</si>
  <si>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</si>
  <si>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</si>
  <si>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</si>
  <si>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</si>
  <si>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</si>
  <si>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</si>
  <si>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</si>
  <si>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</si>
  <si>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</si>
  <si>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</si>
  <si>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</si>
  <si>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</si>
  <si>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</si>
  <si>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</si>
  <si>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</si>
  <si>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</si>
  <si>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</si>
  <si>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</si>
  <si>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</si>
  <si>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</si>
  <si>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</si>
  <si>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</si>
  <si>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</si>
  <si>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</si>
  <si>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</si>
  <si>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</si>
  <si>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</si>
  <si>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</si>
  <si>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</si>
  <si>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</si>
  <si>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</si>
  <si>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</si>
  <si>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</si>
  <si>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</si>
  <si>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</si>
  <si>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</si>
  <si>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</si>
  <si>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</si>
  <si>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</si>
  <si>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</si>
  <si>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</si>
  <si>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</si>
  <si>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</si>
  <si>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</si>
  <si>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</si>
  <si>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</si>
  <si>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</si>
  <si>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</si>
  <si>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</si>
  <si>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</si>
  <si>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</si>
  <si>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</si>
  <si>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</si>
  <si>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</si>
  <si>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</si>
  <si>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</si>
  <si>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</si>
  <si>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</si>
  <si>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</si>
  <si>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</si>
  <si>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</si>
  <si>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</si>
  <si>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</si>
  <si>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</si>
  <si>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</si>
  <si>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</si>
  <si>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</si>
  <si>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</si>
  <si>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</si>
  <si>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</si>
  <si>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</si>
  <si>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</si>
  <si>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</si>
  <si>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</si>
  <si>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</si>
  <si>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</si>
  <si>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</si>
  <si>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</si>
  <si>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</si>
  <si>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</si>
  <si>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</si>
  <si>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</si>
  <si>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</si>
  <si>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</si>
  <si>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</si>
  <si>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</si>
  <si>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</si>
  <si>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</si>
  <si>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</si>
  <si>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</si>
  <si>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</si>
  <si>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</si>
  <si>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</si>
  <si>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</si>
  <si>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</si>
  <si>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</si>
  <si>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</si>
  <si>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</si>
  <si>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</si>
  <si>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</si>
  <si>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</si>
  <si>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</si>
  <si>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</si>
  <si>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</si>
  <si>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</si>
  <si>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</si>
  <si>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</si>
  <si>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</si>
  <si>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</si>
  <si>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</si>
  <si>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</si>
  <si>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</si>
  <si>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</si>
  <si>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</si>
  <si>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</si>
  <si>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</si>
  <si>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</si>
  <si>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</si>
  <si>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</si>
  <si>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</si>
  <si>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</si>
  <si>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</si>
  <si>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</si>
  <si>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</si>
  <si>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</si>
  <si>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</si>
  <si>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</si>
  <si>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</si>
  <si>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</si>
  <si>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</si>
  <si>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</si>
  <si>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</si>
  <si>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</si>
  <si>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</si>
  <si>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</si>
  <si>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</si>
  <si>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</si>
  <si>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</si>
  <si>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</si>
  <si>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</si>
  <si>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</si>
  <si>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</si>
  <si>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</si>
  <si>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</si>
  <si>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</si>
  <si>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</si>
  <si>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</si>
  <si>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</si>
  <si>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</si>
  <si>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</si>
  <si>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</si>
  <si>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</si>
  <si>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</si>
  <si>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</si>
  <si>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</si>
  <si>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</si>
  <si>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</si>
  <si>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</si>
  <si>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</si>
  <si>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</si>
  <si>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</si>
  <si>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</si>
  <si>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</si>
  <si>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</si>
  <si>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</si>
  <si>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</si>
  <si>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</si>
  <si>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</si>
  <si>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</si>
  <si>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</si>
  <si>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 xml:space="preserve"> Sistema para el Desarrollo Integral de la Familia del Municipio de Huanímaro, Gto.</t>
  </si>
  <si>
    <t>al 31 de Diciembre de 2023 y al 31 de Diciembre de 2024</t>
  </si>
  <si>
    <t>del 01 de Enero al 31 de Diciembre de 2024</t>
  </si>
  <si>
    <t>31120M14D010000 DIRECCION GENERAL SMDIF HUANIMARO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</si>
</sst>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</cellStyleXfs>
  <cellXfs count="20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">
    <cellStyle name="Millares" xfId="1" builtinId="3"/>
    <cellStyle name="Millares 2" xfId="5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"/>
  <sheetViews>
    <sheetView showGridLines="0" topLeftCell="A37" zoomScale="75" zoomScaleNormal="75" workbookViewId="0">
      <selection activeCell="E69" sqref="E69:F7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60" t="s">
        <v>0</v>
      </c>
      <c r="B1" s="161"/>
      <c r="C1" s="161"/>
      <c r="D1" s="161"/>
      <c r="E1" s="161"/>
      <c r="F1" s="162"/>
    </row>
    <row r="2" spans="1:6" ht="15" customHeight="1" x14ac:dyDescent="0.25">
      <c r="A2" s="163" t="s">
        <v>600</v>
      </c>
      <c r="B2" s="164"/>
      <c r="C2" s="164"/>
      <c r="D2" s="164"/>
      <c r="E2" s="164"/>
      <c r="F2" s="165"/>
    </row>
    <row r="3" spans="1:6" ht="15" customHeight="1" x14ac:dyDescent="0.25">
      <c r="A3" s="113" t="s">
        <v>1</v>
      </c>
      <c r="B3" s="114"/>
      <c r="C3" s="114"/>
      <c r="D3" s="114"/>
      <c r="E3" s="114"/>
      <c r="F3" s="115"/>
    </row>
    <row r="4" spans="1:6" ht="12.95" customHeight="1" x14ac:dyDescent="0.25">
      <c r="A4" s="166" t="s">
        <v>601</v>
      </c>
      <c r="B4" s="167"/>
      <c r="C4" s="167"/>
      <c r="D4" s="167"/>
      <c r="E4" s="167"/>
      <c r="F4" s="168"/>
    </row>
    <row r="5" spans="1:6" ht="12.95" customHeight="1" x14ac:dyDescent="0.25">
      <c r="A5" s="116" t="s">
        <v>2</v>
      </c>
      <c r="B5" s="117"/>
      <c r="C5" s="117"/>
      <c r="D5" s="117"/>
      <c r="E5" s="117"/>
      <c r="F5" s="118"/>
    </row>
    <row r="6" spans="1:6" ht="41.45" customHeight="1" x14ac:dyDescent="0.25">
      <c r="A6" s="40" t="s">
        <v>3</v>
      </c>
      <c r="B6" s="41" t="s">
        <v>594</v>
      </c>
      <c r="C6" s="1" t="s">
        <v>595</v>
      </c>
      <c r="D6" s="42" t="s">
        <v>4</v>
      </c>
      <c r="E6" s="41" t="s">
        <v>594</v>
      </c>
      <c r="F6" s="1" t="s">
        <v>595</v>
      </c>
    </row>
    <row r="7" spans="1:6" ht="12.95" customHeight="1" x14ac:dyDescent="0.25">
      <c r="A7" s="43" t="s">
        <v>5</v>
      </c>
      <c r="B7" s="44"/>
      <c r="C7" s="44"/>
      <c r="D7" s="43" t="s">
        <v>6</v>
      </c>
      <c r="E7" s="44"/>
      <c r="F7" s="44"/>
    </row>
    <row r="8" spans="1:6" x14ac:dyDescent="0.25">
      <c r="A8" s="2" t="s">
        <v>7</v>
      </c>
      <c r="B8" s="45"/>
      <c r="C8" s="45"/>
      <c r="D8" s="2" t="s">
        <v>8</v>
      </c>
      <c r="E8" s="45"/>
      <c r="F8" s="45"/>
    </row>
    <row r="9" spans="1:6" x14ac:dyDescent="0.25">
      <c r="A9" s="46" t="s">
        <v>9</v>
      </c>
      <c r="B9" s="47">
        <f>SUM(B10:B16)</f>
        <v>1141648.8899999999</v>
      </c>
      <c r="C9" s="47">
        <f>SUM(C10:C16)</f>
        <v>365927.17</v>
      </c>
      <c r="D9" s="46" t="s">
        <v>10</v>
      </c>
      <c r="E9" s="47">
        <f>SUM(E10:E18)</f>
        <v>524168.33999999997</v>
      </c>
      <c r="F9" s="47">
        <f>SUM(F10:F18)</f>
        <v>508328.70999999996</v>
      </c>
    </row>
    <row r="10" spans="1:6" x14ac:dyDescent="0.25">
      <c r="A10" s="48" t="s">
        <v>11</v>
      </c>
      <c r="B10" s="47">
        <v>0</v>
      </c>
      <c r="C10" s="47">
        <v>0</v>
      </c>
      <c r="D10" s="48" t="s">
        <v>12</v>
      </c>
      <c r="E10" s="47">
        <v>-279048.15000000002</v>
      </c>
      <c r="F10" s="47">
        <v>-279048.15000000002</v>
      </c>
    </row>
    <row r="11" spans="1:6" x14ac:dyDescent="0.25">
      <c r="A11" s="48" t="s">
        <v>13</v>
      </c>
      <c r="B11" s="47">
        <v>1141648.8899999999</v>
      </c>
      <c r="C11" s="47">
        <v>365927.17</v>
      </c>
      <c r="D11" s="48" t="s">
        <v>14</v>
      </c>
      <c r="E11" s="47">
        <v>36888.43</v>
      </c>
      <c r="F11" s="47">
        <v>36888.43</v>
      </c>
    </row>
    <row r="12" spans="1:6" x14ac:dyDescent="0.25">
      <c r="A12" s="48" t="s">
        <v>15</v>
      </c>
      <c r="B12" s="47">
        <v>0</v>
      </c>
      <c r="C12" s="47">
        <v>0</v>
      </c>
      <c r="D12" s="48" t="s">
        <v>16</v>
      </c>
      <c r="E12" s="47">
        <v>0</v>
      </c>
      <c r="F12" s="47">
        <v>0</v>
      </c>
    </row>
    <row r="13" spans="1:6" x14ac:dyDescent="0.25">
      <c r="A13" s="48" t="s">
        <v>17</v>
      </c>
      <c r="B13" s="47">
        <v>0</v>
      </c>
      <c r="C13" s="47">
        <v>0</v>
      </c>
      <c r="D13" s="48" t="s">
        <v>18</v>
      </c>
      <c r="E13" s="47">
        <v>0</v>
      </c>
      <c r="F13" s="47">
        <v>0</v>
      </c>
    </row>
    <row r="14" spans="1:6" x14ac:dyDescent="0.25">
      <c r="A14" s="48" t="s">
        <v>19</v>
      </c>
      <c r="B14" s="47">
        <v>0</v>
      </c>
      <c r="C14" s="47">
        <v>0</v>
      </c>
      <c r="D14" s="48" t="s">
        <v>20</v>
      </c>
      <c r="E14" s="47">
        <v>0</v>
      </c>
      <c r="F14" s="47">
        <v>0</v>
      </c>
    </row>
    <row r="15" spans="1:6" x14ac:dyDescent="0.25">
      <c r="A15" s="48" t="s">
        <v>21</v>
      </c>
      <c r="B15" s="47">
        <v>0</v>
      </c>
      <c r="C15" s="47">
        <v>0</v>
      </c>
      <c r="D15" s="48" t="s">
        <v>22</v>
      </c>
      <c r="E15" s="47">
        <v>0</v>
      </c>
      <c r="F15" s="47">
        <v>0</v>
      </c>
    </row>
    <row r="16" spans="1:6" x14ac:dyDescent="0.25">
      <c r="A16" s="48" t="s">
        <v>23</v>
      </c>
      <c r="B16" s="47">
        <v>0</v>
      </c>
      <c r="C16" s="47">
        <v>0</v>
      </c>
      <c r="D16" s="48" t="s">
        <v>24</v>
      </c>
      <c r="E16" s="47">
        <v>548522.23999999999</v>
      </c>
      <c r="F16" s="47">
        <v>532682.61</v>
      </c>
    </row>
    <row r="17" spans="1:6" x14ac:dyDescent="0.25">
      <c r="A17" s="46" t="s">
        <v>25</v>
      </c>
      <c r="B17" s="47">
        <f>SUM(B18:B24)</f>
        <v>388566.57999999996</v>
      </c>
      <c r="C17" s="47">
        <f>SUM(C18:C24)</f>
        <v>388566.57999999996</v>
      </c>
      <c r="D17" s="48" t="s">
        <v>26</v>
      </c>
      <c r="E17" s="47">
        <v>0</v>
      </c>
      <c r="F17" s="47">
        <v>0</v>
      </c>
    </row>
    <row r="18" spans="1:6" x14ac:dyDescent="0.25">
      <c r="A18" s="48" t="s">
        <v>27</v>
      </c>
      <c r="B18" s="47">
        <v>-8887.5300000000007</v>
      </c>
      <c r="C18" s="47">
        <v>-8887.5300000000007</v>
      </c>
      <c r="D18" s="48" t="s">
        <v>28</v>
      </c>
      <c r="E18" s="47">
        <v>217805.82</v>
      </c>
      <c r="F18" s="47">
        <v>217805.82</v>
      </c>
    </row>
    <row r="19" spans="1:6" x14ac:dyDescent="0.25">
      <c r="A19" s="48" t="s">
        <v>29</v>
      </c>
      <c r="B19" s="47">
        <v>0</v>
      </c>
      <c r="C19" s="47">
        <v>0</v>
      </c>
      <c r="D19" s="46" t="s">
        <v>30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31</v>
      </c>
      <c r="B20" s="47">
        <v>394514.54</v>
      </c>
      <c r="C20" s="47">
        <v>394514.54</v>
      </c>
      <c r="D20" s="48" t="s">
        <v>32</v>
      </c>
      <c r="E20" s="47">
        <v>0</v>
      </c>
      <c r="F20" s="47">
        <v>0</v>
      </c>
    </row>
    <row r="21" spans="1:6" x14ac:dyDescent="0.25">
      <c r="A21" s="48" t="s">
        <v>33</v>
      </c>
      <c r="B21" s="47">
        <v>0</v>
      </c>
      <c r="C21" s="47">
        <v>0</v>
      </c>
      <c r="D21" s="48" t="s">
        <v>34</v>
      </c>
      <c r="E21" s="47">
        <v>0</v>
      </c>
      <c r="F21" s="47">
        <v>0</v>
      </c>
    </row>
    <row r="22" spans="1:6" x14ac:dyDescent="0.25">
      <c r="A22" s="48" t="s">
        <v>35</v>
      </c>
      <c r="B22" s="47">
        <v>7999.45</v>
      </c>
      <c r="C22" s="47">
        <v>7999.45</v>
      </c>
      <c r="D22" s="48" t="s">
        <v>36</v>
      </c>
      <c r="E22" s="47">
        <v>0</v>
      </c>
      <c r="F22" s="47">
        <v>0</v>
      </c>
    </row>
    <row r="23" spans="1:6" x14ac:dyDescent="0.25">
      <c r="A23" s="48" t="s">
        <v>37</v>
      </c>
      <c r="B23" s="47">
        <v>0</v>
      </c>
      <c r="C23" s="47">
        <v>0</v>
      </c>
      <c r="D23" s="46" t="s">
        <v>38</v>
      </c>
      <c r="E23" s="47">
        <f>E24+E25</f>
        <v>0</v>
      </c>
      <c r="F23" s="47">
        <f>F24+F25</f>
        <v>0</v>
      </c>
    </row>
    <row r="24" spans="1:6" x14ac:dyDescent="0.25">
      <c r="A24" s="48" t="s">
        <v>39</v>
      </c>
      <c r="B24" s="47">
        <v>-5059.88</v>
      </c>
      <c r="C24" s="47">
        <v>-5059.88</v>
      </c>
      <c r="D24" s="48" t="s">
        <v>40</v>
      </c>
      <c r="E24" s="47">
        <v>0</v>
      </c>
      <c r="F24" s="47">
        <v>0</v>
      </c>
    </row>
    <row r="25" spans="1:6" x14ac:dyDescent="0.25">
      <c r="A25" s="46" t="s">
        <v>41</v>
      </c>
      <c r="B25" s="47">
        <f>SUM(B26:B30)</f>
        <v>232271.21</v>
      </c>
      <c r="C25" s="47">
        <f>SUM(C26:C30)</f>
        <v>232271.21</v>
      </c>
      <c r="D25" s="48" t="s">
        <v>42</v>
      </c>
      <c r="E25" s="47">
        <v>0</v>
      </c>
      <c r="F25" s="47">
        <v>0</v>
      </c>
    </row>
    <row r="26" spans="1:6" x14ac:dyDescent="0.25">
      <c r="A26" s="48" t="s">
        <v>43</v>
      </c>
      <c r="B26" s="47">
        <v>200000</v>
      </c>
      <c r="C26" s="47">
        <v>200000</v>
      </c>
      <c r="D26" s="46" t="s">
        <v>44</v>
      </c>
      <c r="E26" s="47">
        <v>0</v>
      </c>
      <c r="F26" s="47">
        <v>0</v>
      </c>
    </row>
    <row r="27" spans="1:6" x14ac:dyDescent="0.25">
      <c r="A27" s="48" t="s">
        <v>45</v>
      </c>
      <c r="B27" s="47">
        <v>0</v>
      </c>
      <c r="C27" s="47">
        <v>0</v>
      </c>
      <c r="D27" s="46" t="s">
        <v>46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47</v>
      </c>
      <c r="B28" s="47">
        <v>0</v>
      </c>
      <c r="C28" s="47">
        <v>0</v>
      </c>
      <c r="D28" s="48" t="s">
        <v>48</v>
      </c>
      <c r="E28" s="47">
        <v>0</v>
      </c>
      <c r="F28" s="47">
        <v>0</v>
      </c>
    </row>
    <row r="29" spans="1:6" x14ac:dyDescent="0.25">
      <c r="A29" s="48" t="s">
        <v>49</v>
      </c>
      <c r="B29" s="47">
        <v>32271.21</v>
      </c>
      <c r="C29" s="47">
        <v>32271.21</v>
      </c>
      <c r="D29" s="48" t="s">
        <v>50</v>
      </c>
      <c r="E29" s="47">
        <v>0</v>
      </c>
      <c r="F29" s="47">
        <v>0</v>
      </c>
    </row>
    <row r="30" spans="1:6" x14ac:dyDescent="0.25">
      <c r="A30" s="48" t="s">
        <v>51</v>
      </c>
      <c r="B30" s="47">
        <v>0</v>
      </c>
      <c r="C30" s="47">
        <v>0</v>
      </c>
      <c r="D30" s="48" t="s">
        <v>52</v>
      </c>
      <c r="E30" s="47">
        <v>0</v>
      </c>
      <c r="F30" s="47">
        <v>0</v>
      </c>
    </row>
    <row r="31" spans="1:6" x14ac:dyDescent="0.25">
      <c r="A31" s="46" t="s">
        <v>53</v>
      </c>
      <c r="B31" s="47">
        <f>SUM(B32:B36)</f>
        <v>0</v>
      </c>
      <c r="C31" s="47">
        <f>SUM(C32:C36)</f>
        <v>0</v>
      </c>
      <c r="D31" s="46" t="s">
        <v>54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55</v>
      </c>
      <c r="B32" s="47">
        <v>0</v>
      </c>
      <c r="C32" s="47">
        <v>0</v>
      </c>
      <c r="D32" s="48" t="s">
        <v>56</v>
      </c>
      <c r="E32" s="47">
        <v>0</v>
      </c>
      <c r="F32" s="47">
        <v>0</v>
      </c>
    </row>
    <row r="33" spans="1:6" ht="14.45" customHeight="1" x14ac:dyDescent="0.25">
      <c r="A33" s="48" t="s">
        <v>57</v>
      </c>
      <c r="B33" s="47">
        <v>0</v>
      </c>
      <c r="C33" s="47">
        <v>0</v>
      </c>
      <c r="D33" s="48" t="s">
        <v>58</v>
      </c>
      <c r="E33" s="47">
        <v>0</v>
      </c>
      <c r="F33" s="47">
        <v>0</v>
      </c>
    </row>
    <row r="34" spans="1:6" ht="14.45" customHeight="1" x14ac:dyDescent="0.25">
      <c r="A34" s="48" t="s">
        <v>59</v>
      </c>
      <c r="B34" s="47">
        <v>0</v>
      </c>
      <c r="C34" s="47">
        <v>0</v>
      </c>
      <c r="D34" s="48" t="s">
        <v>60</v>
      </c>
      <c r="E34" s="47">
        <v>0</v>
      </c>
      <c r="F34" s="47">
        <v>0</v>
      </c>
    </row>
    <row r="35" spans="1:6" ht="14.45" customHeight="1" x14ac:dyDescent="0.25">
      <c r="A35" s="48" t="s">
        <v>61</v>
      </c>
      <c r="B35" s="47">
        <v>0</v>
      </c>
      <c r="C35" s="47">
        <v>0</v>
      </c>
      <c r="D35" s="48" t="s">
        <v>62</v>
      </c>
      <c r="E35" s="47">
        <v>0</v>
      </c>
      <c r="F35" s="47">
        <v>0</v>
      </c>
    </row>
    <row r="36" spans="1:6" ht="14.45" customHeight="1" x14ac:dyDescent="0.25">
      <c r="A36" s="48" t="s">
        <v>63</v>
      </c>
      <c r="B36" s="47">
        <v>0</v>
      </c>
      <c r="C36" s="47">
        <v>0</v>
      </c>
      <c r="D36" s="48" t="s">
        <v>64</v>
      </c>
      <c r="E36" s="47">
        <v>0</v>
      </c>
      <c r="F36" s="47">
        <v>0</v>
      </c>
    </row>
    <row r="37" spans="1:6" ht="14.45" customHeight="1" x14ac:dyDescent="0.25">
      <c r="A37" s="46" t="s">
        <v>65</v>
      </c>
      <c r="B37" s="47">
        <v>0</v>
      </c>
      <c r="C37" s="47">
        <v>0</v>
      </c>
      <c r="D37" s="48" t="s">
        <v>66</v>
      </c>
      <c r="E37" s="47">
        <v>0</v>
      </c>
      <c r="F37" s="47">
        <v>0</v>
      </c>
    </row>
    <row r="38" spans="1:6" x14ac:dyDescent="0.25">
      <c r="A38" s="46" t="s">
        <v>67</v>
      </c>
      <c r="B38" s="47">
        <f>SUM(B39:B40)</f>
        <v>0</v>
      </c>
      <c r="C38" s="47">
        <f>SUM(C39:C40)</f>
        <v>0</v>
      </c>
      <c r="D38" s="46" t="s">
        <v>68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69</v>
      </c>
      <c r="B39" s="47">
        <v>0</v>
      </c>
      <c r="C39" s="47">
        <v>0</v>
      </c>
      <c r="D39" s="48" t="s">
        <v>70</v>
      </c>
      <c r="E39" s="47">
        <v>0</v>
      </c>
      <c r="F39" s="47">
        <v>0</v>
      </c>
    </row>
    <row r="40" spans="1:6" x14ac:dyDescent="0.25">
      <c r="A40" s="48" t="s">
        <v>71</v>
      </c>
      <c r="B40" s="47">
        <v>0</v>
      </c>
      <c r="C40" s="47">
        <v>0</v>
      </c>
      <c r="D40" s="48" t="s">
        <v>72</v>
      </c>
      <c r="E40" s="47">
        <v>0</v>
      </c>
      <c r="F40" s="47">
        <v>0</v>
      </c>
    </row>
    <row r="41" spans="1:6" x14ac:dyDescent="0.25">
      <c r="A41" s="46" t="s">
        <v>73</v>
      </c>
      <c r="B41" s="47">
        <f>SUM(B42:B45)</f>
        <v>0</v>
      </c>
      <c r="C41" s="47">
        <f>SUM(C42:C45)</f>
        <v>0</v>
      </c>
      <c r="D41" s="48" t="s">
        <v>74</v>
      </c>
      <c r="E41" s="47">
        <v>0</v>
      </c>
      <c r="F41" s="47">
        <v>0</v>
      </c>
    </row>
    <row r="42" spans="1:6" x14ac:dyDescent="0.25">
      <c r="A42" s="48" t="s">
        <v>75</v>
      </c>
      <c r="B42" s="47">
        <v>0</v>
      </c>
      <c r="C42" s="47">
        <v>0</v>
      </c>
      <c r="D42" s="46" t="s">
        <v>76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77</v>
      </c>
      <c r="B43" s="47">
        <v>0</v>
      </c>
      <c r="C43" s="47">
        <v>0</v>
      </c>
      <c r="D43" s="48" t="s">
        <v>78</v>
      </c>
      <c r="E43" s="47">
        <v>0</v>
      </c>
      <c r="F43" s="47">
        <v>0</v>
      </c>
    </row>
    <row r="44" spans="1:6" x14ac:dyDescent="0.25">
      <c r="A44" s="48" t="s">
        <v>79</v>
      </c>
      <c r="B44" s="47">
        <v>0</v>
      </c>
      <c r="C44" s="47">
        <v>0</v>
      </c>
      <c r="D44" s="48" t="s">
        <v>80</v>
      </c>
      <c r="E44" s="47">
        <v>0</v>
      </c>
      <c r="F44" s="47">
        <v>0</v>
      </c>
    </row>
    <row r="45" spans="1:6" x14ac:dyDescent="0.25">
      <c r="A45" s="48" t="s">
        <v>81</v>
      </c>
      <c r="B45" s="47">
        <v>0</v>
      </c>
      <c r="C45" s="47">
        <v>0</v>
      </c>
      <c r="D45" s="48" t="s">
        <v>82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83</v>
      </c>
      <c r="B47" s="4">
        <f>B9+B17+B25+B31+B37+B38+B41</f>
        <v>1762486.6799999997</v>
      </c>
      <c r="C47" s="4">
        <f>C9+C17+C25+C31+C37+C38+C41</f>
        <v>986764.96</v>
      </c>
      <c r="D47" s="2" t="s">
        <v>84</v>
      </c>
      <c r="E47" s="4">
        <f>E9+E19+E23+E26+E27+E31+E38+E42</f>
        <v>524168.33999999997</v>
      </c>
      <c r="F47" s="4">
        <f>F9+F19+F23+F26+F27+F31+F38+F42</f>
        <v>508328.70999999996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85</v>
      </c>
      <c r="B49" s="49"/>
      <c r="C49" s="49"/>
      <c r="D49" s="2" t="s">
        <v>86</v>
      </c>
      <c r="E49" s="49"/>
      <c r="F49" s="49"/>
    </row>
    <row r="50" spans="1:6" x14ac:dyDescent="0.25">
      <c r="A50" s="46" t="s">
        <v>87</v>
      </c>
      <c r="B50" s="47">
        <v>0</v>
      </c>
      <c r="C50" s="47">
        <v>0</v>
      </c>
      <c r="D50" s="46" t="s">
        <v>88</v>
      </c>
      <c r="E50" s="47">
        <v>0</v>
      </c>
      <c r="F50" s="47">
        <v>0</v>
      </c>
    </row>
    <row r="51" spans="1:6" x14ac:dyDescent="0.25">
      <c r="A51" s="46" t="s">
        <v>89</v>
      </c>
      <c r="B51" s="47">
        <v>0</v>
      </c>
      <c r="C51" s="47">
        <v>0</v>
      </c>
      <c r="D51" s="46" t="s">
        <v>90</v>
      </c>
      <c r="E51" s="47">
        <v>0</v>
      </c>
      <c r="F51" s="47">
        <v>0</v>
      </c>
    </row>
    <row r="52" spans="1:6" x14ac:dyDescent="0.25">
      <c r="A52" s="46" t="s">
        <v>91</v>
      </c>
      <c r="B52" s="47">
        <v>2420826.8199999998</v>
      </c>
      <c r="C52" s="47">
        <v>2420826.8199999998</v>
      </c>
      <c r="D52" s="46" t="s">
        <v>92</v>
      </c>
      <c r="E52" s="47">
        <v>0</v>
      </c>
      <c r="F52" s="47">
        <v>0</v>
      </c>
    </row>
    <row r="53" spans="1:6" x14ac:dyDescent="0.25">
      <c r="A53" s="46" t="s">
        <v>93</v>
      </c>
      <c r="B53" s="47">
        <v>2112885.08</v>
      </c>
      <c r="C53" s="47">
        <v>2094324.84</v>
      </c>
      <c r="D53" s="46" t="s">
        <v>94</v>
      </c>
      <c r="E53" s="47">
        <v>0</v>
      </c>
      <c r="F53" s="47">
        <v>0</v>
      </c>
    </row>
    <row r="54" spans="1:6" x14ac:dyDescent="0.25">
      <c r="A54" s="46" t="s">
        <v>95</v>
      </c>
      <c r="B54" s="47">
        <v>0</v>
      </c>
      <c r="C54" s="47">
        <v>0</v>
      </c>
      <c r="D54" s="46" t="s">
        <v>96</v>
      </c>
      <c r="E54" s="47">
        <v>0</v>
      </c>
      <c r="F54" s="47">
        <v>0</v>
      </c>
    </row>
    <row r="55" spans="1:6" x14ac:dyDescent="0.25">
      <c r="A55" s="46" t="s">
        <v>97</v>
      </c>
      <c r="B55" s="47">
        <v>-1118939.92</v>
      </c>
      <c r="C55" s="47">
        <v>-931179.08</v>
      </c>
      <c r="D55" s="50" t="s">
        <v>98</v>
      </c>
      <c r="E55" s="47">
        <v>0</v>
      </c>
      <c r="F55" s="47">
        <v>0</v>
      </c>
    </row>
    <row r="56" spans="1:6" x14ac:dyDescent="0.25">
      <c r="A56" s="46" t="s">
        <v>99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100</v>
      </c>
      <c r="B57" s="47">
        <v>0</v>
      </c>
      <c r="C57" s="47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102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103</v>
      </c>
      <c r="E59" s="4">
        <f>E47+E57</f>
        <v>524168.33999999997</v>
      </c>
      <c r="F59" s="4">
        <f>F47+F57</f>
        <v>508328.70999999996</v>
      </c>
    </row>
    <row r="60" spans="1:6" x14ac:dyDescent="0.25">
      <c r="A60" s="3" t="s">
        <v>104</v>
      </c>
      <c r="B60" s="4">
        <f>SUM(B50:B58)</f>
        <v>3414771.9800000004</v>
      </c>
      <c r="C60" s="4">
        <f>SUM(C50:C58)</f>
        <v>3583972.58</v>
      </c>
      <c r="D60" s="45"/>
      <c r="E60" s="49"/>
      <c r="F60" s="49"/>
    </row>
    <row r="61" spans="1:6" x14ac:dyDescent="0.25">
      <c r="A61" s="45"/>
      <c r="B61" s="49"/>
      <c r="C61" s="49"/>
      <c r="D61" s="51" t="s">
        <v>105</v>
      </c>
      <c r="E61" s="49"/>
      <c r="F61" s="49"/>
    </row>
    <row r="62" spans="1:6" x14ac:dyDescent="0.25">
      <c r="A62" s="3" t="s">
        <v>106</v>
      </c>
      <c r="B62" s="4">
        <f>SUM(B47+B60)</f>
        <v>5177258.66</v>
      </c>
      <c r="C62" s="4">
        <f>SUM(C47+C60)</f>
        <v>4570737.54</v>
      </c>
      <c r="D62" s="45"/>
      <c r="E62" s="49"/>
      <c r="F62" s="49"/>
    </row>
    <row r="63" spans="1:6" x14ac:dyDescent="0.25">
      <c r="A63" s="45"/>
      <c r="B63" s="45"/>
      <c r="C63" s="45"/>
      <c r="D63" s="52" t="s">
        <v>107</v>
      </c>
      <c r="E63" s="47">
        <f>SUM(E64:E66)</f>
        <v>829352.54</v>
      </c>
      <c r="F63" s="47">
        <f>SUM(F64:F66)</f>
        <v>829352.54</v>
      </c>
    </row>
    <row r="64" spans="1:6" x14ac:dyDescent="0.25">
      <c r="A64" s="45"/>
      <c r="B64" s="45"/>
      <c r="C64" s="45"/>
      <c r="D64" s="46" t="s">
        <v>108</v>
      </c>
      <c r="E64" s="47">
        <v>829352.54</v>
      </c>
      <c r="F64" s="47">
        <v>829352.54</v>
      </c>
    </row>
    <row r="65" spans="1:6" x14ac:dyDescent="0.25">
      <c r="A65" s="45"/>
      <c r="B65" s="45"/>
      <c r="C65" s="45"/>
      <c r="D65" s="50" t="s">
        <v>109</v>
      </c>
      <c r="E65" s="47">
        <v>0</v>
      </c>
      <c r="F65" s="47">
        <v>0</v>
      </c>
    </row>
    <row r="66" spans="1:6" x14ac:dyDescent="0.25">
      <c r="A66" s="45"/>
      <c r="B66" s="45"/>
      <c r="C66" s="45"/>
      <c r="D66" s="46" t="s">
        <v>110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111</v>
      </c>
      <c r="E68" s="47">
        <f>SUM(E69:E73)</f>
        <v>3823737.7800000003</v>
      </c>
      <c r="F68" s="47">
        <f>SUM(F69:F73)</f>
        <v>3233056.29</v>
      </c>
    </row>
    <row r="69" spans="1:6" x14ac:dyDescent="0.25">
      <c r="A69" s="53"/>
      <c r="B69" s="45"/>
      <c r="C69" s="45"/>
      <c r="D69" s="46" t="s">
        <v>112</v>
      </c>
      <c r="E69" s="47">
        <v>590681.49</v>
      </c>
      <c r="F69" s="47">
        <v>226477.33</v>
      </c>
    </row>
    <row r="70" spans="1:6" x14ac:dyDescent="0.25">
      <c r="A70" s="53"/>
      <c r="B70" s="45"/>
      <c r="C70" s="45"/>
      <c r="D70" s="46" t="s">
        <v>113</v>
      </c>
      <c r="E70" s="47">
        <v>3233056.29</v>
      </c>
      <c r="F70" s="47">
        <v>3006578.96</v>
      </c>
    </row>
    <row r="71" spans="1:6" x14ac:dyDescent="0.25">
      <c r="A71" s="53"/>
      <c r="B71" s="45"/>
      <c r="C71" s="45"/>
      <c r="D71" s="46" t="s">
        <v>114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115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116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117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118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119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120</v>
      </c>
      <c r="E79" s="4">
        <f>E63+E68+E75</f>
        <v>4653090.32</v>
      </c>
      <c r="F79" s="4">
        <f>F63+F68+F75</f>
        <v>4062408.83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121</v>
      </c>
      <c r="E81" s="4">
        <f>E59+E79</f>
        <v>5177258.66</v>
      </c>
      <c r="F81" s="4">
        <f>F59+F79</f>
        <v>4570737.54</v>
      </c>
    </row>
    <row r="82" spans="1:6" x14ac:dyDescent="0.25">
      <c r="A82" s="54"/>
      <c r="B82" s="55"/>
      <c r="C82" s="55"/>
      <c r="D82" s="55"/>
      <c r="E82" s="56"/>
      <c r="F82" s="56"/>
    </row>
  </sheetData>
  <mergeCells count="3">
    <mergeCell ref="A1:F1"/>
    <mergeCell ref="A2:F2"/>
    <mergeCell ref="A4:F4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7:F47 E50:F81 E9:F45 B9:C62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1 B32:C46 B47 B17:C17 B25:C25 B59:C62 E19:F63 E67:F68 E74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7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8" t="s">
        <v>447</v>
      </c>
      <c r="B1" s="161"/>
      <c r="C1" s="161"/>
      <c r="D1" s="161"/>
      <c r="E1" s="161"/>
      <c r="F1" s="161"/>
      <c r="G1" s="162"/>
    </row>
    <row r="2" spans="1:7" x14ac:dyDescent="0.25">
      <c r="A2" s="163" t="str">
        <f>'Formato 1'!A2</f>
        <v xml:space="preserve"> Sistema para el Desarrollo Integral de la Familia del Municipio de Huanímaro, Gto.</v>
      </c>
      <c r="B2" s="164"/>
      <c r="C2" s="164"/>
      <c r="D2" s="164"/>
      <c r="E2" s="164"/>
      <c r="F2" s="164"/>
      <c r="G2" s="165"/>
    </row>
    <row r="3" spans="1:7" x14ac:dyDescent="0.25">
      <c r="A3" s="166" t="s">
        <v>448</v>
      </c>
      <c r="B3" s="167"/>
      <c r="C3" s="167"/>
      <c r="D3" s="167"/>
      <c r="E3" s="167"/>
      <c r="F3" s="167"/>
      <c r="G3" s="168"/>
    </row>
    <row r="4" spans="1:7" x14ac:dyDescent="0.25">
      <c r="A4" s="166" t="s">
        <v>2</v>
      </c>
      <c r="B4" s="167"/>
      <c r="C4" s="167"/>
      <c r="D4" s="167"/>
      <c r="E4" s="167"/>
      <c r="F4" s="167"/>
      <c r="G4" s="168"/>
    </row>
    <row r="5" spans="1:7" x14ac:dyDescent="0.25">
      <c r="A5" s="181" t="s">
        <v>449</v>
      </c>
      <c r="B5" s="182"/>
      <c r="C5" s="182"/>
      <c r="D5" s="182"/>
      <c r="E5" s="182"/>
      <c r="F5" s="182"/>
      <c r="G5" s="183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563</v>
      </c>
      <c r="B7" s="119">
        <f>SUM(B8:B19)</f>
        <v>0</v>
      </c>
      <c r="C7" s="119">
        <f t="shared" ref="C7:G7" si="0">SUM(C8:C19)</f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564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565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487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488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566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567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491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492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568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494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569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570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578</v>
      </c>
      <c r="B20" s="75"/>
      <c r="C20" s="75"/>
      <c r="D20" s="75"/>
      <c r="E20" s="75"/>
      <c r="F20" s="75"/>
      <c r="G20" s="75"/>
    </row>
    <row r="21" spans="1:7" x14ac:dyDescent="0.25">
      <c r="A21" s="3" t="s">
        <v>571</v>
      </c>
      <c r="B21" s="119">
        <f>SUM(B22:B26)</f>
        <v>0</v>
      </c>
      <c r="C21" s="119">
        <f t="shared" ref="C21:G21" si="1">SUM(C22:C26)</f>
        <v>0</v>
      </c>
      <c r="D21" s="119">
        <f t="shared" si="1"/>
        <v>0</v>
      </c>
      <c r="E21" s="119">
        <f t="shared" si="1"/>
        <v>0</v>
      </c>
      <c r="F21" s="119">
        <f t="shared" si="1"/>
        <v>0</v>
      </c>
      <c r="G21" s="119">
        <f t="shared" si="1"/>
        <v>0</v>
      </c>
    </row>
    <row r="22" spans="1:7" x14ac:dyDescent="0.25">
      <c r="A22" s="58" t="s">
        <v>572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573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499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500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574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578</v>
      </c>
      <c r="B27" s="76"/>
      <c r="C27" s="76"/>
      <c r="D27" s="76"/>
      <c r="E27" s="76"/>
      <c r="F27" s="76"/>
      <c r="G27" s="76"/>
    </row>
    <row r="28" spans="1:7" x14ac:dyDescent="0.25">
      <c r="A28" s="3" t="s">
        <v>575</v>
      </c>
      <c r="B28" s="119">
        <f>SUM(B29)</f>
        <v>0</v>
      </c>
      <c r="C28" s="119">
        <f t="shared" ref="C28:G28" si="2">SUM(C29)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8" t="s">
        <v>576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578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577</v>
      </c>
      <c r="B31" s="119">
        <f>B21+B7+B28</f>
        <v>0</v>
      </c>
      <c r="C31" s="119">
        <f t="shared" ref="C31:G31" si="3">C21+C7+C28</f>
        <v>0</v>
      </c>
      <c r="D31" s="119">
        <f t="shared" si="3"/>
        <v>0</v>
      </c>
      <c r="E31" s="119">
        <f t="shared" si="3"/>
        <v>0</v>
      </c>
      <c r="F31" s="119">
        <f t="shared" si="3"/>
        <v>0</v>
      </c>
      <c r="G31" s="119">
        <f t="shared" si="3"/>
        <v>0</v>
      </c>
    </row>
    <row r="32" spans="1:7" ht="14.45" customHeight="1" x14ac:dyDescent="0.25">
      <c r="A32" s="45"/>
      <c r="B32" s="141"/>
      <c r="C32" s="141"/>
      <c r="D32" s="141"/>
      <c r="E32" s="141"/>
      <c r="F32" s="141"/>
      <c r="G32" s="141"/>
    </row>
    <row r="33" spans="1:7" x14ac:dyDescent="0.25">
      <c r="A33" s="144" t="s">
        <v>291</v>
      </c>
      <c r="B33" s="53"/>
      <c r="C33" s="53"/>
      <c r="D33" s="53"/>
      <c r="E33" s="53"/>
      <c r="F33" s="53"/>
      <c r="G33" s="53"/>
    </row>
    <row r="34" spans="1:7" ht="30" x14ac:dyDescent="0.25">
      <c r="A34" s="142" t="s">
        <v>464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42" t="s">
        <v>293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4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31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A6" sqref="A6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8" t="s">
        <v>466</v>
      </c>
      <c r="B1" s="161"/>
      <c r="C1" s="161"/>
      <c r="D1" s="161"/>
      <c r="E1" s="161"/>
      <c r="F1" s="161"/>
      <c r="G1" s="162"/>
    </row>
    <row r="2" spans="1:7" x14ac:dyDescent="0.25">
      <c r="A2" s="163" t="str">
        <f>'Formato 1'!A2</f>
        <v xml:space="preserve"> Sistema para el Desarrollo Integral de la Familia del Municipio de Huanímaro, Gto.</v>
      </c>
      <c r="B2" s="164"/>
      <c r="C2" s="164"/>
      <c r="D2" s="164"/>
      <c r="E2" s="164"/>
      <c r="F2" s="164"/>
      <c r="G2" s="165"/>
    </row>
    <row r="3" spans="1:7" x14ac:dyDescent="0.25">
      <c r="A3" s="166" t="s">
        <v>467</v>
      </c>
      <c r="B3" s="167"/>
      <c r="C3" s="167"/>
      <c r="D3" s="167"/>
      <c r="E3" s="167"/>
      <c r="F3" s="167"/>
      <c r="G3" s="168"/>
    </row>
    <row r="4" spans="1:7" x14ac:dyDescent="0.25">
      <c r="A4" s="166" t="s">
        <v>2</v>
      </c>
      <c r="B4" s="167"/>
      <c r="C4" s="167"/>
      <c r="D4" s="167"/>
      <c r="E4" s="167"/>
      <c r="F4" s="167"/>
      <c r="G4" s="168"/>
    </row>
    <row r="5" spans="1:7" x14ac:dyDescent="0.25">
      <c r="A5" s="181" t="s">
        <v>449</v>
      </c>
      <c r="B5" s="182"/>
      <c r="C5" s="182"/>
      <c r="D5" s="182"/>
      <c r="E5" s="182"/>
      <c r="F5" s="182"/>
      <c r="G5" s="183"/>
    </row>
    <row r="6" spans="1:7" ht="30" x14ac:dyDescent="0.25">
      <c r="A6" s="139" t="s">
        <v>579</v>
      </c>
      <c r="B6" s="7" t="s">
        <v>580</v>
      </c>
      <c r="C6" s="33" t="s">
        <v>558</v>
      </c>
      <c r="D6" s="33" t="s">
        <v>559</v>
      </c>
      <c r="E6" s="33" t="s">
        <v>560</v>
      </c>
      <c r="F6" s="33" t="s">
        <v>561</v>
      </c>
      <c r="G6" s="33" t="s">
        <v>562</v>
      </c>
    </row>
    <row r="7" spans="1:7" ht="15.75" customHeight="1" x14ac:dyDescent="0.25">
      <c r="A7" s="26" t="s">
        <v>469</v>
      </c>
      <c r="B7" s="119">
        <f t="shared" ref="B7:G7" si="0">SUM(B8:B16)</f>
        <v>0</v>
      </c>
      <c r="C7" s="119">
        <f t="shared" si="0"/>
        <v>0</v>
      </c>
      <c r="D7" s="119">
        <f t="shared" si="0"/>
        <v>0</v>
      </c>
      <c r="E7" s="119">
        <f t="shared" si="0"/>
        <v>0</v>
      </c>
      <c r="F7" s="119">
        <f t="shared" si="0"/>
        <v>0</v>
      </c>
      <c r="G7" s="119">
        <f t="shared" si="0"/>
        <v>0</v>
      </c>
    </row>
    <row r="8" spans="1:7" x14ac:dyDescent="0.25">
      <c r="A8" s="58" t="s">
        <v>581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582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472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583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475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477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478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479</v>
      </c>
      <c r="B18" s="119">
        <f>SUM(B19:B27)</f>
        <v>0</v>
      </c>
      <c r="C18" s="119">
        <f t="shared" ref="C18:G18" si="1">SUM(C19:C27)</f>
        <v>0</v>
      </c>
      <c r="D18" s="119">
        <f t="shared" si="1"/>
        <v>0</v>
      </c>
      <c r="E18" s="119">
        <f t="shared" si="1"/>
        <v>0</v>
      </c>
      <c r="F18" s="119">
        <f t="shared" si="1"/>
        <v>0</v>
      </c>
      <c r="G18" s="119">
        <f t="shared" si="1"/>
        <v>0</v>
      </c>
    </row>
    <row r="19" spans="1:7" x14ac:dyDescent="0.25">
      <c r="A19" s="58" t="s">
        <v>581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582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583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475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476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480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478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578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481</v>
      </c>
      <c r="B29" s="119">
        <f>B18+B7</f>
        <v>0</v>
      </c>
      <c r="C29" s="119">
        <f t="shared" ref="C29:G29" si="2">C18+C7</f>
        <v>0</v>
      </c>
      <c r="D29" s="119">
        <f t="shared" si="2"/>
        <v>0</v>
      </c>
      <c r="E29" s="119">
        <f t="shared" si="2"/>
        <v>0</v>
      </c>
      <c r="F29" s="119">
        <f t="shared" si="2"/>
        <v>0</v>
      </c>
      <c r="G29" s="119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6 B27:G28 B18:G26 B29:G29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9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8" t="s">
        <v>482</v>
      </c>
      <c r="B1" s="161"/>
      <c r="C1" s="161"/>
      <c r="D1" s="161"/>
      <c r="E1" s="161"/>
      <c r="F1" s="161"/>
      <c r="G1" s="162"/>
    </row>
    <row r="2" spans="1:7" x14ac:dyDescent="0.25">
      <c r="A2" s="163" t="str">
        <f>'Formato 1'!A2</f>
        <v xml:space="preserve"> Sistema para el Desarrollo Integral de la Familia del Municipio de Huanímaro, Gto.</v>
      </c>
      <c r="B2" s="164"/>
      <c r="C2" s="164"/>
      <c r="D2" s="164"/>
      <c r="E2" s="164"/>
      <c r="F2" s="164"/>
      <c r="G2" s="165"/>
    </row>
    <row r="3" spans="1:7" x14ac:dyDescent="0.25">
      <c r="A3" s="166" t="s">
        <v>483</v>
      </c>
      <c r="B3" s="167"/>
      <c r="C3" s="167"/>
      <c r="D3" s="167"/>
      <c r="E3" s="167"/>
      <c r="F3" s="167"/>
      <c r="G3" s="168"/>
    </row>
    <row r="4" spans="1:7" x14ac:dyDescent="0.25">
      <c r="A4" s="166" t="s">
        <v>2</v>
      </c>
      <c r="B4" s="167"/>
      <c r="C4" s="167"/>
      <c r="D4" s="167"/>
      <c r="E4" s="167"/>
      <c r="F4" s="167"/>
      <c r="G4" s="168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452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564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565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487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488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566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567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491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492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568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494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569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570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458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572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573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499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500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574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462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289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502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0</v>
      </c>
      <c r="F30" s="119">
        <f t="shared" si="3"/>
        <v>0</v>
      </c>
      <c r="G30" s="119">
        <f t="shared" si="3"/>
        <v>0</v>
      </c>
    </row>
    <row r="31" spans="1:7" ht="14.45" customHeight="1" x14ac:dyDescent="0.25">
      <c r="A31" s="45"/>
      <c r="B31" s="141"/>
      <c r="C31" s="141"/>
      <c r="D31" s="141"/>
      <c r="E31" s="141"/>
      <c r="F31" s="141"/>
      <c r="G31" s="141"/>
    </row>
    <row r="32" spans="1:7" x14ac:dyDescent="0.25">
      <c r="A32" s="144" t="s">
        <v>291</v>
      </c>
      <c r="B32" s="53"/>
      <c r="C32" s="53"/>
      <c r="D32" s="53"/>
      <c r="E32" s="53"/>
      <c r="F32" s="53"/>
      <c r="G32" s="53"/>
    </row>
    <row r="33" spans="1:7" ht="30" x14ac:dyDescent="0.25">
      <c r="A33" s="142" t="s">
        <v>464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42" t="s">
        <v>293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504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30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78" t="s">
        <v>507</v>
      </c>
      <c r="B1" s="161"/>
      <c r="C1" s="161"/>
      <c r="D1" s="161"/>
      <c r="E1" s="161"/>
      <c r="F1" s="161"/>
      <c r="G1" s="162"/>
    </row>
    <row r="2" spans="1:7" x14ac:dyDescent="0.25">
      <c r="A2" s="163" t="str">
        <f>'Formato 1'!A2</f>
        <v xml:space="preserve"> Sistema para el Desarrollo Integral de la Familia del Municipio de Huanímaro, Gto.</v>
      </c>
      <c r="B2" s="164"/>
      <c r="C2" s="164"/>
      <c r="D2" s="164"/>
      <c r="E2" s="164"/>
      <c r="F2" s="164"/>
      <c r="G2" s="165"/>
    </row>
    <row r="3" spans="1:7" x14ac:dyDescent="0.25">
      <c r="A3" s="166" t="s">
        <v>508</v>
      </c>
      <c r="B3" s="167"/>
      <c r="C3" s="167"/>
      <c r="D3" s="167"/>
      <c r="E3" s="167"/>
      <c r="F3" s="167"/>
      <c r="G3" s="168"/>
    </row>
    <row r="4" spans="1:7" x14ac:dyDescent="0.25">
      <c r="A4" s="166" t="s">
        <v>2</v>
      </c>
      <c r="B4" s="167"/>
      <c r="C4" s="167"/>
      <c r="D4" s="167"/>
      <c r="E4" s="167"/>
      <c r="F4" s="167"/>
      <c r="G4" s="168"/>
    </row>
    <row r="5" spans="1:7" ht="30" x14ac:dyDescent="0.25">
      <c r="A5" s="139" t="s">
        <v>450</v>
      </c>
      <c r="B5" s="7" t="s">
        <v>584</v>
      </c>
      <c r="C5" s="33" t="s">
        <v>585</v>
      </c>
      <c r="D5" s="33" t="s">
        <v>586</v>
      </c>
      <c r="E5" s="33" t="s">
        <v>587</v>
      </c>
      <c r="F5" s="33" t="s">
        <v>588</v>
      </c>
      <c r="G5" s="33" t="s">
        <v>589</v>
      </c>
    </row>
    <row r="6" spans="1:7" ht="15.75" customHeight="1" x14ac:dyDescent="0.25">
      <c r="A6" s="26" t="s">
        <v>469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 t="shared" si="0"/>
        <v>0</v>
      </c>
      <c r="F6" s="119">
        <f t="shared" si="0"/>
        <v>0</v>
      </c>
      <c r="G6" s="119">
        <f t="shared" si="0"/>
        <v>0</v>
      </c>
    </row>
    <row r="7" spans="1:7" x14ac:dyDescent="0.25">
      <c r="A7" s="58" t="s">
        <v>581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582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472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473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583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477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478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479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581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582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472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473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583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475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476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480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478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578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481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0</v>
      </c>
      <c r="F28" s="119">
        <f t="shared" si="2"/>
        <v>0</v>
      </c>
      <c r="G28" s="119">
        <f t="shared" si="2"/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28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78" t="s">
        <v>511</v>
      </c>
      <c r="B1" s="161"/>
      <c r="C1" s="161"/>
      <c r="D1" s="161"/>
      <c r="E1" s="161"/>
      <c r="F1" s="161"/>
    </row>
    <row r="2" spans="1:6" x14ac:dyDescent="0.25">
      <c r="A2" s="163" t="str">
        <f>'Formato 1'!A2</f>
        <v xml:space="preserve"> Sistema para el Desarrollo Integral de la Familia del Municipio de Huanímaro, Gto.</v>
      </c>
      <c r="B2" s="164"/>
      <c r="C2" s="164"/>
      <c r="D2" s="164"/>
      <c r="E2" s="164"/>
      <c r="F2" s="165"/>
    </row>
    <row r="3" spans="1:6" x14ac:dyDescent="0.25">
      <c r="A3" s="166" t="s">
        <v>512</v>
      </c>
      <c r="B3" s="167"/>
      <c r="C3" s="167"/>
      <c r="D3" s="167"/>
      <c r="E3" s="167"/>
      <c r="F3" s="168"/>
    </row>
    <row r="4" spans="1:6" ht="30" x14ac:dyDescent="0.25">
      <c r="A4" s="139" t="s">
        <v>450</v>
      </c>
      <c r="B4" s="7" t="s">
        <v>513</v>
      </c>
      <c r="C4" s="33" t="s">
        <v>514</v>
      </c>
      <c r="D4" s="33" t="s">
        <v>515</v>
      </c>
      <c r="E4" s="33" t="s">
        <v>516</v>
      </c>
      <c r="F4" s="33" t="s">
        <v>517</v>
      </c>
    </row>
    <row r="5" spans="1:6" ht="15.75" customHeight="1" x14ac:dyDescent="0.25">
      <c r="A5" s="143" t="s">
        <v>518</v>
      </c>
      <c r="B5" s="148"/>
      <c r="C5" s="148"/>
      <c r="D5" s="148"/>
      <c r="E5" s="148"/>
      <c r="F5" s="148"/>
    </row>
    <row r="6" spans="1:6" ht="30" x14ac:dyDescent="0.25">
      <c r="A6" s="146" t="s">
        <v>519</v>
      </c>
      <c r="B6" s="145"/>
      <c r="C6" s="145"/>
      <c r="D6" s="145"/>
      <c r="E6" s="145"/>
      <c r="F6" s="145"/>
    </row>
    <row r="7" spans="1:6" ht="15.75" customHeight="1" x14ac:dyDescent="0.25">
      <c r="A7" s="146" t="s">
        <v>520</v>
      </c>
      <c r="B7" s="145"/>
      <c r="C7" s="145"/>
      <c r="D7" s="145"/>
      <c r="E7" s="145"/>
      <c r="F7" s="145"/>
    </row>
    <row r="8" spans="1:6" x14ac:dyDescent="0.25">
      <c r="A8" s="147"/>
      <c r="B8" s="145"/>
      <c r="C8" s="145"/>
      <c r="D8" s="145"/>
      <c r="E8" s="145"/>
      <c r="F8" s="145"/>
    </row>
    <row r="9" spans="1:6" x14ac:dyDescent="0.25">
      <c r="A9" s="152" t="s">
        <v>521</v>
      </c>
      <c r="B9" s="145"/>
      <c r="C9" s="145"/>
      <c r="D9" s="145"/>
      <c r="E9" s="145"/>
      <c r="F9" s="145"/>
    </row>
    <row r="10" spans="1:6" x14ac:dyDescent="0.25">
      <c r="A10" s="146" t="s">
        <v>522</v>
      </c>
      <c r="B10" s="155"/>
      <c r="C10" s="155"/>
      <c r="D10" s="155"/>
      <c r="E10" s="155"/>
      <c r="F10" s="155"/>
    </row>
    <row r="11" spans="1:6" x14ac:dyDescent="0.25">
      <c r="A11" s="67" t="s">
        <v>523</v>
      </c>
      <c r="B11" s="155"/>
      <c r="C11" s="155"/>
      <c r="D11" s="155"/>
      <c r="E11" s="155"/>
      <c r="F11" s="155"/>
    </row>
    <row r="12" spans="1:6" x14ac:dyDescent="0.25">
      <c r="A12" s="67" t="s">
        <v>524</v>
      </c>
      <c r="B12" s="155"/>
      <c r="C12" s="155"/>
      <c r="D12" s="155"/>
      <c r="E12" s="155"/>
      <c r="F12" s="155"/>
    </row>
    <row r="13" spans="1:6" x14ac:dyDescent="0.25">
      <c r="A13" s="67" t="s">
        <v>525</v>
      </c>
      <c r="B13" s="155"/>
      <c r="C13" s="155"/>
      <c r="D13" s="155"/>
      <c r="E13" s="155"/>
      <c r="F13" s="155"/>
    </row>
    <row r="14" spans="1:6" x14ac:dyDescent="0.25">
      <c r="A14" s="146" t="s">
        <v>526</v>
      </c>
      <c r="B14" s="155"/>
      <c r="C14" s="155"/>
      <c r="D14" s="155"/>
      <c r="E14" s="155"/>
      <c r="F14" s="155"/>
    </row>
    <row r="15" spans="1:6" x14ac:dyDescent="0.25">
      <c r="A15" s="67" t="s">
        <v>523</v>
      </c>
      <c r="B15" s="155"/>
      <c r="C15" s="155"/>
      <c r="D15" s="155"/>
      <c r="E15" s="155"/>
      <c r="F15" s="155"/>
    </row>
    <row r="16" spans="1:6" x14ac:dyDescent="0.25">
      <c r="A16" s="67" t="s">
        <v>524</v>
      </c>
      <c r="B16" s="156"/>
      <c r="C16" s="156"/>
      <c r="D16" s="156"/>
      <c r="E16" s="156"/>
      <c r="F16" s="156"/>
    </row>
    <row r="17" spans="1:6" x14ac:dyDescent="0.25">
      <c r="A17" s="67" t="s">
        <v>525</v>
      </c>
      <c r="B17" s="157"/>
      <c r="C17" s="157"/>
      <c r="D17" s="157"/>
      <c r="E17" s="157"/>
      <c r="F17" s="157"/>
    </row>
    <row r="18" spans="1:6" x14ac:dyDescent="0.25">
      <c r="A18" s="146" t="s">
        <v>527</v>
      </c>
      <c r="B18" s="157"/>
      <c r="C18" s="157"/>
      <c r="D18" s="157"/>
      <c r="E18" s="157"/>
      <c r="F18" s="157"/>
    </row>
    <row r="19" spans="1:6" x14ac:dyDescent="0.25">
      <c r="A19" s="146" t="s">
        <v>528</v>
      </c>
      <c r="B19" s="157"/>
      <c r="C19" s="157"/>
      <c r="D19" s="157"/>
      <c r="E19" s="157"/>
      <c r="F19" s="157"/>
    </row>
    <row r="20" spans="1:6" x14ac:dyDescent="0.25">
      <c r="A20" s="146" t="s">
        <v>529</v>
      </c>
      <c r="B20" s="158"/>
      <c r="C20" s="158"/>
      <c r="D20" s="158"/>
      <c r="E20" s="158"/>
      <c r="F20" s="158"/>
    </row>
    <row r="21" spans="1:6" x14ac:dyDescent="0.25">
      <c r="A21" s="146" t="s">
        <v>530</v>
      </c>
      <c r="B21" s="158"/>
      <c r="C21" s="158"/>
      <c r="D21" s="158"/>
      <c r="E21" s="158"/>
      <c r="F21" s="158"/>
    </row>
    <row r="22" spans="1:6" x14ac:dyDescent="0.25">
      <c r="A22" s="146" t="s">
        <v>531</v>
      </c>
      <c r="B22" s="158"/>
      <c r="C22" s="158"/>
      <c r="D22" s="158"/>
      <c r="E22" s="158"/>
      <c r="F22" s="158"/>
    </row>
    <row r="23" spans="1:6" x14ac:dyDescent="0.25">
      <c r="A23" s="146" t="s">
        <v>532</v>
      </c>
      <c r="B23" s="158"/>
      <c r="C23" s="158"/>
      <c r="D23" s="158"/>
      <c r="E23" s="158"/>
      <c r="F23" s="158"/>
    </row>
    <row r="24" spans="1:6" x14ac:dyDescent="0.25">
      <c r="A24" s="146" t="s">
        <v>533</v>
      </c>
      <c r="B24" s="150"/>
      <c r="C24" s="150"/>
      <c r="D24" s="150"/>
      <c r="E24" s="150"/>
      <c r="F24" s="150"/>
    </row>
    <row r="25" spans="1:6" x14ac:dyDescent="0.25">
      <c r="A25" s="146" t="s">
        <v>534</v>
      </c>
      <c r="B25" s="150"/>
      <c r="C25" s="150"/>
      <c r="D25" s="150"/>
      <c r="E25" s="150"/>
      <c r="F25" s="150"/>
    </row>
    <row r="26" spans="1:6" x14ac:dyDescent="0.25">
      <c r="A26" s="147"/>
      <c r="B26" s="151"/>
      <c r="C26" s="151"/>
      <c r="D26" s="151"/>
      <c r="E26" s="151"/>
      <c r="F26" s="151"/>
    </row>
    <row r="27" spans="1:6" ht="14.45" customHeight="1" x14ac:dyDescent="0.25">
      <c r="A27" s="152" t="s">
        <v>535</v>
      </c>
      <c r="B27" s="149"/>
      <c r="C27" s="149"/>
      <c r="D27" s="149"/>
      <c r="E27" s="149"/>
      <c r="F27" s="149"/>
    </row>
    <row r="28" spans="1:6" x14ac:dyDescent="0.25">
      <c r="A28" s="146" t="s">
        <v>536</v>
      </c>
      <c r="B28" s="91"/>
      <c r="C28" s="91"/>
      <c r="D28" s="91"/>
      <c r="E28" s="91"/>
      <c r="F28" s="91"/>
    </row>
    <row r="29" spans="1:6" x14ac:dyDescent="0.25">
      <c r="A29" s="142"/>
      <c r="B29" s="53"/>
      <c r="C29" s="53"/>
      <c r="D29" s="53"/>
      <c r="E29" s="53"/>
      <c r="F29" s="53"/>
    </row>
    <row r="30" spans="1:6" x14ac:dyDescent="0.25">
      <c r="A30" s="153" t="s">
        <v>537</v>
      </c>
      <c r="B30" s="53"/>
      <c r="C30" s="53"/>
      <c r="D30" s="53"/>
      <c r="E30" s="53"/>
      <c r="F30" s="53"/>
    </row>
    <row r="31" spans="1:6" x14ac:dyDescent="0.25">
      <c r="A31" s="154" t="s">
        <v>522</v>
      </c>
      <c r="B31" s="91"/>
      <c r="C31" s="91"/>
      <c r="D31" s="91"/>
      <c r="E31" s="91"/>
      <c r="F31" s="91"/>
    </row>
    <row r="32" spans="1:6" x14ac:dyDescent="0.25">
      <c r="A32" s="154" t="s">
        <v>526</v>
      </c>
      <c r="B32" s="91"/>
      <c r="C32" s="91"/>
      <c r="D32" s="91"/>
      <c r="E32" s="91"/>
      <c r="F32" s="91"/>
    </row>
    <row r="33" spans="1:6" x14ac:dyDescent="0.25">
      <c r="A33" s="154" t="s">
        <v>538</v>
      </c>
      <c r="B33" s="91"/>
      <c r="C33" s="91"/>
      <c r="D33" s="91"/>
      <c r="E33" s="91"/>
      <c r="F33" s="91"/>
    </row>
    <row r="34" spans="1:6" x14ac:dyDescent="0.25">
      <c r="A34" s="142"/>
      <c r="B34" s="53"/>
      <c r="C34" s="53"/>
      <c r="D34" s="53"/>
      <c r="E34" s="53"/>
      <c r="F34" s="53"/>
    </row>
    <row r="35" spans="1:6" x14ac:dyDescent="0.25">
      <c r="A35" s="153" t="s">
        <v>539</v>
      </c>
      <c r="B35" s="53"/>
      <c r="C35" s="53"/>
      <c r="D35" s="53"/>
      <c r="E35" s="53"/>
      <c r="F35" s="53"/>
    </row>
    <row r="36" spans="1:6" x14ac:dyDescent="0.25">
      <c r="A36" s="154" t="s">
        <v>540</v>
      </c>
      <c r="B36" s="53"/>
      <c r="C36" s="53"/>
      <c r="D36" s="53"/>
      <c r="E36" s="53"/>
      <c r="F36" s="53"/>
    </row>
    <row r="37" spans="1:6" x14ac:dyDescent="0.25">
      <c r="A37" s="154" t="s">
        <v>541</v>
      </c>
      <c r="B37" s="53"/>
      <c r="C37" s="53"/>
      <c r="D37" s="53"/>
      <c r="E37" s="53"/>
      <c r="F37" s="53"/>
    </row>
    <row r="38" spans="1:6" x14ac:dyDescent="0.25">
      <c r="A38" s="154" t="s">
        <v>542</v>
      </c>
      <c r="B38" s="53"/>
      <c r="C38" s="53"/>
      <c r="D38" s="53"/>
      <c r="E38" s="53"/>
      <c r="F38" s="53"/>
    </row>
    <row r="39" spans="1:6" x14ac:dyDescent="0.25">
      <c r="A39" s="142"/>
      <c r="B39" s="53"/>
      <c r="C39" s="53"/>
      <c r="D39" s="53"/>
      <c r="E39" s="53"/>
      <c r="F39" s="53"/>
    </row>
    <row r="40" spans="1:6" x14ac:dyDescent="0.25">
      <c r="A40" s="153" t="s">
        <v>543</v>
      </c>
      <c r="B40" s="53"/>
      <c r="C40" s="53"/>
      <c r="D40" s="53"/>
      <c r="E40" s="53"/>
      <c r="F40" s="53"/>
    </row>
    <row r="41" spans="1:6" x14ac:dyDescent="0.25">
      <c r="A41" s="142"/>
      <c r="B41" s="53"/>
      <c r="C41" s="53"/>
      <c r="D41" s="53"/>
      <c r="E41" s="53"/>
      <c r="F41" s="53"/>
    </row>
    <row r="42" spans="1:6" x14ac:dyDescent="0.25">
      <c r="A42" s="153" t="s">
        <v>544</v>
      </c>
      <c r="B42" s="53"/>
      <c r="C42" s="53"/>
      <c r="D42" s="53"/>
      <c r="E42" s="53"/>
      <c r="F42" s="53"/>
    </row>
    <row r="43" spans="1:6" x14ac:dyDescent="0.25">
      <c r="A43" s="154" t="s">
        <v>545</v>
      </c>
      <c r="B43" s="91"/>
      <c r="C43" s="91"/>
      <c r="D43" s="91"/>
      <c r="E43" s="91"/>
      <c r="F43" s="91"/>
    </row>
    <row r="44" spans="1:6" x14ac:dyDescent="0.25">
      <c r="A44" s="154" t="s">
        <v>546</v>
      </c>
      <c r="B44" s="91"/>
      <c r="C44" s="91"/>
      <c r="D44" s="91"/>
      <c r="E44" s="91"/>
      <c r="F44" s="91"/>
    </row>
    <row r="45" spans="1:6" x14ac:dyDescent="0.25">
      <c r="A45" s="154" t="s">
        <v>547</v>
      </c>
      <c r="B45" s="91"/>
      <c r="C45" s="91"/>
      <c r="D45" s="91"/>
      <c r="E45" s="91"/>
      <c r="F45" s="91"/>
    </row>
    <row r="46" spans="1:6" x14ac:dyDescent="0.25">
      <c r="A46" s="142"/>
      <c r="B46" s="53"/>
      <c r="C46" s="53"/>
      <c r="D46" s="53"/>
      <c r="E46" s="53"/>
      <c r="F46" s="53"/>
    </row>
    <row r="47" spans="1:6" ht="30" x14ac:dyDescent="0.25">
      <c r="A47" s="153" t="s">
        <v>548</v>
      </c>
      <c r="B47" s="53"/>
      <c r="C47" s="53"/>
      <c r="D47" s="53"/>
      <c r="E47" s="53"/>
      <c r="F47" s="53"/>
    </row>
    <row r="48" spans="1:6" x14ac:dyDescent="0.25">
      <c r="A48" s="154" t="s">
        <v>546</v>
      </c>
      <c r="B48" s="91"/>
      <c r="C48" s="91"/>
      <c r="D48" s="91"/>
      <c r="E48" s="91"/>
      <c r="F48" s="91"/>
    </row>
    <row r="49" spans="1:6" x14ac:dyDescent="0.25">
      <c r="A49" s="154" t="s">
        <v>547</v>
      </c>
      <c r="B49" s="91"/>
      <c r="C49" s="91"/>
      <c r="D49" s="91"/>
      <c r="E49" s="91"/>
      <c r="F49" s="91"/>
    </row>
    <row r="50" spans="1:6" x14ac:dyDescent="0.25">
      <c r="A50" s="142"/>
      <c r="B50" s="53"/>
      <c r="C50" s="53"/>
      <c r="D50" s="53"/>
      <c r="E50" s="53"/>
      <c r="F50" s="53"/>
    </row>
    <row r="51" spans="1:6" x14ac:dyDescent="0.25">
      <c r="A51" s="153" t="s">
        <v>549</v>
      </c>
      <c r="B51" s="53"/>
      <c r="C51" s="53"/>
      <c r="D51" s="53"/>
      <c r="E51" s="53"/>
      <c r="F51" s="53"/>
    </row>
    <row r="52" spans="1:6" x14ac:dyDescent="0.25">
      <c r="A52" s="154" t="s">
        <v>546</v>
      </c>
      <c r="B52" s="91"/>
      <c r="C52" s="91"/>
      <c r="D52" s="91"/>
      <c r="E52" s="91"/>
      <c r="F52" s="91"/>
    </row>
    <row r="53" spans="1:6" x14ac:dyDescent="0.25">
      <c r="A53" s="154" t="s">
        <v>547</v>
      </c>
      <c r="B53" s="91"/>
      <c r="C53" s="91"/>
      <c r="D53" s="91"/>
      <c r="E53" s="91"/>
      <c r="F53" s="91"/>
    </row>
    <row r="54" spans="1:6" x14ac:dyDescent="0.25">
      <c r="A54" s="154" t="s">
        <v>550</v>
      </c>
      <c r="B54" s="91"/>
      <c r="C54" s="91"/>
      <c r="D54" s="91"/>
      <c r="E54" s="91"/>
      <c r="F54" s="91"/>
    </row>
    <row r="55" spans="1:6" x14ac:dyDescent="0.25">
      <c r="A55" s="142"/>
      <c r="B55" s="53"/>
      <c r="C55" s="53"/>
      <c r="D55" s="53"/>
      <c r="E55" s="53"/>
      <c r="F55" s="53"/>
    </row>
    <row r="56" spans="1:6" x14ac:dyDescent="0.25">
      <c r="A56" s="153" t="s">
        <v>551</v>
      </c>
      <c r="B56" s="53"/>
      <c r="C56" s="53"/>
      <c r="D56" s="53"/>
      <c r="E56" s="53"/>
      <c r="F56" s="53"/>
    </row>
    <row r="57" spans="1:6" x14ac:dyDescent="0.25">
      <c r="A57" s="154" t="s">
        <v>546</v>
      </c>
      <c r="B57" s="91"/>
      <c r="C57" s="91"/>
      <c r="D57" s="91"/>
      <c r="E57" s="91"/>
      <c r="F57" s="91"/>
    </row>
    <row r="58" spans="1:6" x14ac:dyDescent="0.25">
      <c r="A58" s="154" t="s">
        <v>547</v>
      </c>
      <c r="B58" s="91"/>
      <c r="C58" s="91"/>
      <c r="D58" s="91"/>
      <c r="E58" s="91"/>
      <c r="F58" s="91"/>
    </row>
    <row r="59" spans="1:6" x14ac:dyDescent="0.25">
      <c r="A59" s="142"/>
      <c r="B59" s="53"/>
      <c r="C59" s="53"/>
      <c r="D59" s="53"/>
      <c r="E59" s="53"/>
      <c r="F59" s="53"/>
    </row>
    <row r="60" spans="1:6" x14ac:dyDescent="0.25">
      <c r="A60" s="153" t="s">
        <v>552</v>
      </c>
      <c r="B60" s="53"/>
      <c r="C60" s="53"/>
      <c r="D60" s="53"/>
      <c r="E60" s="53"/>
      <c r="F60" s="53"/>
    </row>
    <row r="61" spans="1:6" x14ac:dyDescent="0.25">
      <c r="A61" s="154" t="s">
        <v>553</v>
      </c>
      <c r="B61" s="141"/>
      <c r="C61" s="141"/>
      <c r="D61" s="141"/>
      <c r="E61" s="141"/>
      <c r="F61" s="141"/>
    </row>
    <row r="62" spans="1:6" x14ac:dyDescent="0.25">
      <c r="A62" s="154" t="s">
        <v>554</v>
      </c>
      <c r="B62" s="159"/>
      <c r="C62" s="159"/>
      <c r="D62" s="159"/>
      <c r="E62" s="159"/>
      <c r="F62" s="159"/>
    </row>
    <row r="63" spans="1:6" x14ac:dyDescent="0.25">
      <c r="A63" s="142"/>
      <c r="B63" s="141"/>
      <c r="C63" s="141"/>
      <c r="D63" s="141"/>
      <c r="E63" s="141"/>
      <c r="F63" s="141"/>
    </row>
    <row r="64" spans="1:6" x14ac:dyDescent="0.25">
      <c r="A64" s="153" t="s">
        <v>555</v>
      </c>
      <c r="B64" s="141"/>
      <c r="C64" s="141"/>
      <c r="D64" s="141"/>
      <c r="E64" s="141"/>
      <c r="F64" s="141"/>
    </row>
    <row r="65" spans="1:6" x14ac:dyDescent="0.25">
      <c r="A65" s="154" t="s">
        <v>556</v>
      </c>
      <c r="B65" s="141"/>
      <c r="C65" s="141"/>
      <c r="D65" s="141"/>
      <c r="E65" s="141"/>
      <c r="F65" s="141"/>
    </row>
    <row r="66" spans="1:6" x14ac:dyDescent="0.25">
      <c r="A66" s="154" t="s">
        <v>557</v>
      </c>
      <c r="B66" s="142"/>
      <c r="C66" s="53"/>
      <c r="D66" s="142"/>
      <c r="E66" s="142"/>
      <c r="F66" s="142"/>
    </row>
    <row r="67" spans="1:6" x14ac:dyDescent="0.25">
      <c r="A67" s="54"/>
      <c r="B67" s="54"/>
      <c r="C67" s="54"/>
      <c r="D67" s="54"/>
      <c r="E67" s="54"/>
      <c r="F67" s="54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9" t="s">
        <v>447</v>
      </c>
      <c r="B1" s="189"/>
      <c r="C1" s="189"/>
      <c r="D1" s="189"/>
      <c r="E1" s="189"/>
      <c r="F1" s="189"/>
      <c r="G1" s="189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31" t="s">
        <v>448</v>
      </c>
      <c r="B3" s="132"/>
      <c r="C3" s="132"/>
      <c r="D3" s="132"/>
      <c r="E3" s="132"/>
      <c r="F3" s="132"/>
      <c r="G3" s="133"/>
    </row>
    <row r="4" spans="1:7" x14ac:dyDescent="0.25">
      <c r="A4" s="131" t="s">
        <v>2</v>
      </c>
      <c r="B4" s="132"/>
      <c r="C4" s="132"/>
      <c r="D4" s="132"/>
      <c r="E4" s="132"/>
      <c r="F4" s="132"/>
      <c r="G4" s="133"/>
    </row>
    <row r="5" spans="1:7" x14ac:dyDescent="0.25">
      <c r="A5" s="131" t="s">
        <v>449</v>
      </c>
      <c r="B5" s="132"/>
      <c r="C5" s="132"/>
      <c r="D5" s="132"/>
      <c r="E5" s="132"/>
      <c r="F5" s="132"/>
      <c r="G5" s="133"/>
    </row>
    <row r="6" spans="1:7" x14ac:dyDescent="0.25">
      <c r="A6" s="187" t="s">
        <v>450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83.25" customHeight="1" x14ac:dyDescent="0.25">
      <c r="A7" s="188"/>
      <c r="B7" s="70" t="s">
        <v>451</v>
      </c>
      <c r="C7" s="188"/>
      <c r="D7" s="188"/>
      <c r="E7" s="188"/>
      <c r="F7" s="188"/>
      <c r="G7" s="188"/>
    </row>
    <row r="8" spans="1:7" ht="30" x14ac:dyDescent="0.25">
      <c r="A8" s="71" t="s">
        <v>452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453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454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455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456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259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260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457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459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461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464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90" t="s">
        <v>466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467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449</v>
      </c>
      <c r="B5" s="114"/>
      <c r="C5" s="114"/>
      <c r="D5" s="114"/>
      <c r="E5" s="114"/>
      <c r="F5" s="114"/>
      <c r="G5" s="115"/>
    </row>
    <row r="6" spans="1:7" x14ac:dyDescent="0.25">
      <c r="A6" s="191" t="s">
        <v>468</v>
      </c>
      <c r="B6" s="36">
        <v>2022</v>
      </c>
      <c r="C6" s="187">
        <f>+B6+1</f>
        <v>2023</v>
      </c>
      <c r="D6" s="187">
        <f>+C6+1</f>
        <v>2024</v>
      </c>
      <c r="E6" s="187">
        <f>+D6+1</f>
        <v>2025</v>
      </c>
      <c r="F6" s="187">
        <f>+E6+1</f>
        <v>2026</v>
      </c>
      <c r="G6" s="187">
        <f>+F6+1</f>
        <v>2027</v>
      </c>
    </row>
    <row r="7" spans="1:7" ht="57.75" customHeight="1" x14ac:dyDescent="0.25">
      <c r="A7" s="192"/>
      <c r="B7" s="37" t="s">
        <v>451</v>
      </c>
      <c r="C7" s="188"/>
      <c r="D7" s="188"/>
      <c r="E7" s="188"/>
      <c r="F7" s="188"/>
      <c r="G7" s="188"/>
    </row>
    <row r="8" spans="1:7" x14ac:dyDescent="0.25">
      <c r="A8" s="26" t="s">
        <v>469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472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475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478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470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471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474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476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480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478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481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90" t="s">
        <v>482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483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4" t="s">
        <v>450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f>+F5+1</f>
        <v>2022</v>
      </c>
    </row>
    <row r="6" spans="1:7" ht="32.25" x14ac:dyDescent="0.25">
      <c r="A6" s="177"/>
      <c r="B6" s="196"/>
      <c r="C6" s="196"/>
      <c r="D6" s="196"/>
      <c r="E6" s="196"/>
      <c r="F6" s="196"/>
      <c r="G6" s="37" t="s">
        <v>484</v>
      </c>
    </row>
    <row r="7" spans="1:7" x14ac:dyDescent="0.25">
      <c r="A7" s="62" t="s">
        <v>452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485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486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487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488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489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490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491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492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493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494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495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496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497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498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499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500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501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502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464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503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3" t="s">
        <v>505</v>
      </c>
      <c r="B39" s="193"/>
      <c r="C39" s="193"/>
      <c r="D39" s="193"/>
      <c r="E39" s="193"/>
      <c r="F39" s="193"/>
      <c r="G39" s="193"/>
    </row>
    <row r="40" spans="1:7" x14ac:dyDescent="0.25">
      <c r="A40" s="193" t="s">
        <v>506</v>
      </c>
      <c r="B40" s="193"/>
      <c r="C40" s="193"/>
      <c r="D40" s="193"/>
      <c r="E40" s="193"/>
      <c r="F40" s="193"/>
      <c r="G40" s="19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90" t="s">
        <v>507</v>
      </c>
      <c r="B1" s="190"/>
      <c r="C1" s="190"/>
      <c r="D1" s="190"/>
      <c r="E1" s="190"/>
      <c r="F1" s="190"/>
      <c r="G1" s="190"/>
    </row>
    <row r="2" spans="1:7" x14ac:dyDescent="0.25">
      <c r="A2" s="128" t="str">
        <f>'Formato 1'!A2</f>
        <v xml:space="preserve"> Sistema para el Desarrollo Integral de la Familia del Municipio de Huanímaro, Gto.</v>
      </c>
      <c r="B2" s="129"/>
      <c r="C2" s="129"/>
      <c r="D2" s="129"/>
      <c r="E2" s="129"/>
      <c r="F2" s="129"/>
      <c r="G2" s="130"/>
    </row>
    <row r="3" spans="1:7" x14ac:dyDescent="0.25">
      <c r="A3" s="113" t="s">
        <v>508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7" t="s">
        <v>468</v>
      </c>
      <c r="B5" s="195">
        <v>2017</v>
      </c>
      <c r="C5" s="195">
        <f>+B5+1</f>
        <v>2018</v>
      </c>
      <c r="D5" s="195">
        <f>+C5+1</f>
        <v>2019</v>
      </c>
      <c r="E5" s="195">
        <f>+D5+1</f>
        <v>2020</v>
      </c>
      <c r="F5" s="195">
        <f>+E5+1</f>
        <v>2021</v>
      </c>
      <c r="G5" s="36">
        <v>2022</v>
      </c>
    </row>
    <row r="6" spans="1:7" ht="48.75" customHeight="1" x14ac:dyDescent="0.25">
      <c r="A6" s="198"/>
      <c r="B6" s="196"/>
      <c r="C6" s="196"/>
      <c r="D6" s="196"/>
      <c r="E6" s="196"/>
      <c r="F6" s="196"/>
      <c r="G6" s="37" t="s">
        <v>509</v>
      </c>
    </row>
    <row r="7" spans="1:7" x14ac:dyDescent="0.25">
      <c r="A7" s="26" t="s">
        <v>469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470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471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474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477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478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470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471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473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474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475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476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478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510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3" t="s">
        <v>505</v>
      </c>
      <c r="B32" s="193"/>
      <c r="C32" s="193"/>
      <c r="D32" s="193"/>
      <c r="E32" s="193"/>
      <c r="F32" s="193"/>
      <c r="G32" s="193"/>
    </row>
    <row r="33" spans="1:7" x14ac:dyDescent="0.25">
      <c r="A33" s="193" t="s">
        <v>506</v>
      </c>
      <c r="B33" s="193"/>
      <c r="C33" s="193"/>
      <c r="D33" s="193"/>
      <c r="E33" s="193"/>
      <c r="F33" s="193"/>
      <c r="G33" s="19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9" t="s">
        <v>511</v>
      </c>
      <c r="B1" s="199"/>
      <c r="C1" s="199"/>
      <c r="D1" s="199"/>
      <c r="E1" s="199"/>
      <c r="F1" s="199"/>
    </row>
    <row r="2" spans="1:6" ht="20.100000000000001" customHeight="1" x14ac:dyDescent="0.25">
      <c r="A2" s="110" t="str">
        <f>'Formato 1'!A2</f>
        <v xml:space="preserve"> Sistema para el Desarrollo Integral de la Familia del Municipio de Huanímaro, Gto.</v>
      </c>
      <c r="B2" s="134"/>
      <c r="C2" s="134"/>
      <c r="D2" s="134"/>
      <c r="E2" s="134"/>
      <c r="F2" s="135"/>
    </row>
    <row r="3" spans="1:6" ht="29.25" customHeight="1" x14ac:dyDescent="0.25">
      <c r="A3" s="136" t="s">
        <v>512</v>
      </c>
      <c r="B3" s="137"/>
      <c r="C3" s="137"/>
      <c r="D3" s="137"/>
      <c r="E3" s="137"/>
      <c r="F3" s="138"/>
    </row>
    <row r="4" spans="1:6" ht="35.25" customHeight="1" x14ac:dyDescent="0.25">
      <c r="A4" s="121"/>
      <c r="B4" s="121" t="s">
        <v>513</v>
      </c>
      <c r="C4" s="121" t="s">
        <v>514</v>
      </c>
      <c r="D4" s="121" t="s">
        <v>515</v>
      </c>
      <c r="E4" s="121" t="s">
        <v>516</v>
      </c>
      <c r="F4" s="121" t="s">
        <v>517</v>
      </c>
    </row>
    <row r="5" spans="1:6" ht="12.75" customHeight="1" x14ac:dyDescent="0.25">
      <c r="A5" s="18" t="s">
        <v>518</v>
      </c>
      <c r="B5" s="53"/>
      <c r="C5" s="53"/>
      <c r="D5" s="53"/>
      <c r="E5" s="53"/>
      <c r="F5" s="53"/>
    </row>
    <row r="6" spans="1:6" ht="30" x14ac:dyDescent="0.25">
      <c r="A6" s="59" t="s">
        <v>519</v>
      </c>
      <c r="B6" s="60"/>
      <c r="C6" s="60"/>
      <c r="D6" s="60"/>
      <c r="E6" s="60"/>
      <c r="F6" s="60"/>
    </row>
    <row r="7" spans="1:6" ht="15" x14ac:dyDescent="0.25">
      <c r="A7" s="59" t="s">
        <v>520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521</v>
      </c>
      <c r="B9" s="45"/>
      <c r="C9" s="45"/>
      <c r="D9" s="45"/>
      <c r="E9" s="45"/>
      <c r="F9" s="45"/>
    </row>
    <row r="10" spans="1:6" ht="15" x14ac:dyDescent="0.25">
      <c r="A10" s="59" t="s">
        <v>522</v>
      </c>
      <c r="B10" s="60"/>
      <c r="C10" s="60"/>
      <c r="D10" s="60"/>
      <c r="E10" s="60"/>
      <c r="F10" s="60"/>
    </row>
    <row r="11" spans="1:6" ht="15" x14ac:dyDescent="0.25">
      <c r="A11" s="80" t="s">
        <v>523</v>
      </c>
      <c r="B11" s="60"/>
      <c r="C11" s="60"/>
      <c r="D11" s="60"/>
      <c r="E11" s="60"/>
      <c r="F11" s="60"/>
    </row>
    <row r="12" spans="1:6" ht="15" x14ac:dyDescent="0.25">
      <c r="A12" s="80" t="s">
        <v>524</v>
      </c>
      <c r="B12" s="60"/>
      <c r="C12" s="60"/>
      <c r="D12" s="60"/>
      <c r="E12" s="60"/>
      <c r="F12" s="60"/>
    </row>
    <row r="13" spans="1:6" ht="15" x14ac:dyDescent="0.25">
      <c r="A13" s="80" t="s">
        <v>525</v>
      </c>
      <c r="B13" s="60"/>
      <c r="C13" s="60"/>
      <c r="D13" s="60"/>
      <c r="E13" s="60"/>
      <c r="F13" s="60"/>
    </row>
    <row r="14" spans="1:6" ht="15" x14ac:dyDescent="0.25">
      <c r="A14" s="59" t="s">
        <v>526</v>
      </c>
      <c r="B14" s="60"/>
      <c r="C14" s="60"/>
      <c r="D14" s="60"/>
      <c r="E14" s="60"/>
      <c r="F14" s="60"/>
    </row>
    <row r="15" spans="1:6" ht="15" x14ac:dyDescent="0.25">
      <c r="A15" s="80" t="s">
        <v>523</v>
      </c>
      <c r="B15" s="60"/>
      <c r="C15" s="60"/>
      <c r="D15" s="60"/>
      <c r="E15" s="60"/>
      <c r="F15" s="60"/>
    </row>
    <row r="16" spans="1:6" ht="15" x14ac:dyDescent="0.25">
      <c r="A16" s="80" t="s">
        <v>524</v>
      </c>
      <c r="B16" s="60"/>
      <c r="C16" s="60"/>
      <c r="D16" s="60"/>
      <c r="E16" s="60"/>
      <c r="F16" s="60"/>
    </row>
    <row r="17" spans="1:6" ht="15" x14ac:dyDescent="0.25">
      <c r="A17" s="80" t="s">
        <v>525</v>
      </c>
      <c r="B17" s="60"/>
      <c r="C17" s="60"/>
      <c r="D17" s="60"/>
      <c r="E17" s="60"/>
      <c r="F17" s="60"/>
    </row>
    <row r="18" spans="1:6" ht="15" x14ac:dyDescent="0.25">
      <c r="A18" s="59" t="s">
        <v>527</v>
      </c>
      <c r="B18" s="122"/>
      <c r="C18" s="60"/>
      <c r="D18" s="60"/>
      <c r="E18" s="60"/>
      <c r="F18" s="60"/>
    </row>
    <row r="19" spans="1:6" ht="15" x14ac:dyDescent="0.25">
      <c r="A19" s="59" t="s">
        <v>528</v>
      </c>
      <c r="B19" s="60"/>
      <c r="C19" s="60"/>
      <c r="D19" s="60"/>
      <c r="E19" s="60"/>
      <c r="F19" s="60"/>
    </row>
    <row r="20" spans="1:6" ht="30" x14ac:dyDescent="0.25">
      <c r="A20" s="59" t="s">
        <v>529</v>
      </c>
      <c r="B20" s="123"/>
      <c r="C20" s="123"/>
      <c r="D20" s="123"/>
      <c r="E20" s="123"/>
      <c r="F20" s="123"/>
    </row>
    <row r="21" spans="1:6" ht="30" x14ac:dyDescent="0.25">
      <c r="A21" s="59" t="s">
        <v>530</v>
      </c>
      <c r="B21" s="123"/>
      <c r="C21" s="123"/>
      <c r="D21" s="123"/>
      <c r="E21" s="123"/>
      <c r="F21" s="123"/>
    </row>
    <row r="22" spans="1:6" ht="30" x14ac:dyDescent="0.25">
      <c r="A22" s="59" t="s">
        <v>531</v>
      </c>
      <c r="B22" s="123"/>
      <c r="C22" s="123"/>
      <c r="D22" s="123"/>
      <c r="E22" s="123"/>
      <c r="F22" s="123"/>
    </row>
    <row r="23" spans="1:6" ht="15" x14ac:dyDescent="0.25">
      <c r="A23" s="59" t="s">
        <v>532</v>
      </c>
      <c r="B23" s="123"/>
      <c r="C23" s="123"/>
      <c r="D23" s="123"/>
      <c r="E23" s="123"/>
      <c r="F23" s="123"/>
    </row>
    <row r="24" spans="1:6" ht="15" x14ac:dyDescent="0.25">
      <c r="A24" s="59" t="s">
        <v>533</v>
      </c>
      <c r="B24" s="124"/>
      <c r="C24" s="60"/>
      <c r="D24" s="60"/>
      <c r="E24" s="60"/>
      <c r="F24" s="60"/>
    </row>
    <row r="25" spans="1:6" ht="15" x14ac:dyDescent="0.25">
      <c r="A25" s="59" t="s">
        <v>534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535</v>
      </c>
      <c r="B27" s="45"/>
      <c r="C27" s="45"/>
      <c r="D27" s="45"/>
      <c r="E27" s="45"/>
      <c r="F27" s="45"/>
    </row>
    <row r="28" spans="1:6" ht="15" x14ac:dyDescent="0.25">
      <c r="A28" s="59" t="s">
        <v>536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537</v>
      </c>
      <c r="B30" s="45"/>
      <c r="C30" s="45"/>
      <c r="D30" s="45"/>
      <c r="E30" s="45"/>
      <c r="F30" s="45"/>
    </row>
    <row r="31" spans="1:6" ht="15" x14ac:dyDescent="0.25">
      <c r="A31" s="59" t="s">
        <v>522</v>
      </c>
      <c r="B31" s="60"/>
      <c r="C31" s="60"/>
      <c r="D31" s="60"/>
      <c r="E31" s="60"/>
      <c r="F31" s="60"/>
    </row>
    <row r="32" spans="1:6" ht="15" x14ac:dyDescent="0.25">
      <c r="A32" s="59" t="s">
        <v>526</v>
      </c>
      <c r="B32" s="60"/>
      <c r="C32" s="60"/>
      <c r="D32" s="60"/>
      <c r="E32" s="60"/>
      <c r="F32" s="60"/>
    </row>
    <row r="33" spans="1:6" ht="15" x14ac:dyDescent="0.25">
      <c r="A33" s="59" t="s">
        <v>538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539</v>
      </c>
      <c r="B35" s="45"/>
      <c r="C35" s="45"/>
      <c r="D35" s="45"/>
      <c r="E35" s="45"/>
      <c r="F35" s="45"/>
    </row>
    <row r="36" spans="1:6" ht="15" x14ac:dyDescent="0.25">
      <c r="A36" s="59" t="s">
        <v>540</v>
      </c>
      <c r="B36" s="60"/>
      <c r="C36" s="60"/>
      <c r="D36" s="60"/>
      <c r="E36" s="60"/>
      <c r="F36" s="60"/>
    </row>
    <row r="37" spans="1:6" ht="15" x14ac:dyDescent="0.25">
      <c r="A37" s="59" t="s">
        <v>541</v>
      </c>
      <c r="B37" s="60"/>
      <c r="C37" s="60"/>
      <c r="D37" s="60"/>
      <c r="E37" s="60"/>
      <c r="F37" s="60"/>
    </row>
    <row r="38" spans="1:6" ht="15" x14ac:dyDescent="0.25">
      <c r="A38" s="59" t="s">
        <v>542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543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544</v>
      </c>
      <c r="B42" s="45"/>
      <c r="C42" s="45"/>
      <c r="D42" s="45"/>
      <c r="E42" s="45"/>
      <c r="F42" s="45"/>
    </row>
    <row r="43" spans="1:6" ht="15" x14ac:dyDescent="0.25">
      <c r="A43" s="59" t="s">
        <v>545</v>
      </c>
      <c r="B43" s="60"/>
      <c r="C43" s="60"/>
      <c r="D43" s="60"/>
      <c r="E43" s="60"/>
      <c r="F43" s="60"/>
    </row>
    <row r="44" spans="1:6" ht="15" x14ac:dyDescent="0.25">
      <c r="A44" s="59" t="s">
        <v>546</v>
      </c>
      <c r="B44" s="60"/>
      <c r="C44" s="60"/>
      <c r="D44" s="60"/>
      <c r="E44" s="60"/>
      <c r="F44" s="60"/>
    </row>
    <row r="45" spans="1:6" ht="15" x14ac:dyDescent="0.25">
      <c r="A45" s="59" t="s">
        <v>547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548</v>
      </c>
      <c r="B47" s="45"/>
      <c r="C47" s="45"/>
      <c r="D47" s="45"/>
      <c r="E47" s="45"/>
      <c r="F47" s="45"/>
    </row>
    <row r="48" spans="1:6" ht="15" x14ac:dyDescent="0.25">
      <c r="A48" s="59" t="s">
        <v>546</v>
      </c>
      <c r="B48" s="123"/>
      <c r="C48" s="123"/>
      <c r="D48" s="123"/>
      <c r="E48" s="123"/>
      <c r="F48" s="123"/>
    </row>
    <row r="49" spans="1:6" ht="15" x14ac:dyDescent="0.25">
      <c r="A49" s="59" t="s">
        <v>547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549</v>
      </c>
      <c r="B51" s="45"/>
      <c r="C51" s="45"/>
      <c r="D51" s="45"/>
      <c r="E51" s="45"/>
      <c r="F51" s="45"/>
    </row>
    <row r="52" spans="1:6" ht="15" x14ac:dyDescent="0.25">
      <c r="A52" s="59" t="s">
        <v>546</v>
      </c>
      <c r="B52" s="60"/>
      <c r="C52" s="60"/>
      <c r="D52" s="60"/>
      <c r="E52" s="60"/>
      <c r="F52" s="60"/>
    </row>
    <row r="53" spans="1:6" ht="15" x14ac:dyDescent="0.25">
      <c r="A53" s="59" t="s">
        <v>547</v>
      </c>
      <c r="B53" s="60"/>
      <c r="C53" s="60"/>
      <c r="D53" s="60"/>
      <c r="E53" s="60"/>
      <c r="F53" s="60"/>
    </row>
    <row r="54" spans="1:6" ht="15" x14ac:dyDescent="0.25">
      <c r="A54" s="59" t="s">
        <v>550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551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546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547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552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553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554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555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556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557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5"/>
  <sheetViews>
    <sheetView showGridLines="0" zoomScale="75" zoomScaleNormal="75" workbookViewId="0">
      <selection activeCell="B42" sqref="B42:F4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60" t="s">
        <v>122</v>
      </c>
      <c r="B1" s="161"/>
      <c r="C1" s="161"/>
      <c r="D1" s="161"/>
      <c r="E1" s="161"/>
      <c r="F1" s="161"/>
      <c r="G1" s="161"/>
      <c r="H1" s="162"/>
    </row>
    <row r="2" spans="1:8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1"/>
      <c r="H2" s="112"/>
    </row>
    <row r="3" spans="1:8" ht="15" customHeight="1" x14ac:dyDescent="0.25">
      <c r="A3" s="113" t="s">
        <v>123</v>
      </c>
      <c r="B3" s="114"/>
      <c r="C3" s="114"/>
      <c r="D3" s="114"/>
      <c r="E3" s="114"/>
      <c r="F3" s="114"/>
      <c r="G3" s="114"/>
      <c r="H3" s="115"/>
    </row>
    <row r="4" spans="1:8" ht="15" customHeight="1" x14ac:dyDescent="0.25">
      <c r="A4" s="113" t="str">
        <f>'Formato 1'!A4</f>
        <v>al 31 de Diciembre de 2023 y al 31 de Diciembre de 2024</v>
      </c>
      <c r="B4" s="114"/>
      <c r="C4" s="114"/>
      <c r="D4" s="114"/>
      <c r="E4" s="114"/>
      <c r="F4" s="114"/>
      <c r="G4" s="114"/>
      <c r="H4" s="115"/>
    </row>
    <row r="5" spans="1:8" x14ac:dyDescent="0.25">
      <c r="A5" s="116" t="s">
        <v>2</v>
      </c>
      <c r="B5" s="117"/>
      <c r="C5" s="117"/>
      <c r="D5" s="117"/>
      <c r="E5" s="117"/>
      <c r="F5" s="117"/>
      <c r="G5" s="117"/>
      <c r="H5" s="118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132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133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134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135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136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137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138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139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140</v>
      </c>
      <c r="B18" s="4">
        <v>508328.71</v>
      </c>
      <c r="C18" s="108"/>
      <c r="D18" s="108"/>
      <c r="E18" s="108"/>
      <c r="F18" s="4">
        <v>524168.34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141</v>
      </c>
      <c r="B20" s="4">
        <f t="shared" ref="B20:H20" si="3">B8+B18</f>
        <v>508328.71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524168.34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143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144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145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147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148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149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150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69" t="s">
        <v>151</v>
      </c>
      <c r="B33" s="169"/>
      <c r="C33" s="169"/>
      <c r="D33" s="169"/>
      <c r="E33" s="169"/>
      <c r="F33" s="169"/>
      <c r="G33" s="169"/>
      <c r="H33" s="169"/>
    </row>
    <row r="34" spans="1:8" ht="14.45" customHeight="1" x14ac:dyDescent="0.25">
      <c r="A34" s="169"/>
      <c r="B34" s="169"/>
      <c r="C34" s="169"/>
      <c r="D34" s="169"/>
      <c r="E34" s="169"/>
      <c r="F34" s="169"/>
      <c r="G34" s="169"/>
      <c r="H34" s="169"/>
    </row>
    <row r="35" spans="1:8" ht="14.45" customHeight="1" x14ac:dyDescent="0.25">
      <c r="A35" s="169"/>
      <c r="B35" s="169"/>
      <c r="C35" s="169"/>
      <c r="D35" s="169"/>
      <c r="E35" s="169"/>
      <c r="F35" s="169"/>
      <c r="G35" s="169"/>
      <c r="H35" s="169"/>
    </row>
    <row r="36" spans="1:8" ht="14.45" customHeight="1" x14ac:dyDescent="0.25">
      <c r="A36" s="169"/>
      <c r="B36" s="169"/>
      <c r="C36" s="169"/>
      <c r="D36" s="169"/>
      <c r="E36" s="169"/>
      <c r="F36" s="169"/>
      <c r="G36" s="169"/>
      <c r="H36" s="169"/>
    </row>
    <row r="37" spans="1:8" ht="14.45" customHeight="1" x14ac:dyDescent="0.25">
      <c r="A37" s="169"/>
      <c r="B37" s="169"/>
      <c r="C37" s="169"/>
      <c r="D37" s="169"/>
      <c r="E37" s="169"/>
      <c r="F37" s="169"/>
      <c r="G37" s="169"/>
      <c r="H37" s="169"/>
    </row>
    <row r="38" spans="1:8" x14ac:dyDescent="0.25">
      <c r="A38" s="61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159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150</v>
      </c>
      <c r="B45" s="54"/>
      <c r="C45" s="54"/>
      <c r="D45" s="54"/>
      <c r="E45" s="54"/>
      <c r="F45" s="54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"/>
  <sheetViews>
    <sheetView showGridLines="0" zoomScale="75" zoomScaleNormal="75" workbookViewId="0">
      <selection activeCell="B9" sqref="B9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60" t="s">
        <v>162</v>
      </c>
      <c r="B1" s="161"/>
      <c r="C1" s="161"/>
      <c r="D1" s="161"/>
      <c r="E1" s="161"/>
      <c r="F1" s="161"/>
      <c r="G1" s="161"/>
      <c r="H1" s="161"/>
      <c r="I1" s="161"/>
      <c r="J1" s="161"/>
      <c r="K1" s="162"/>
    </row>
    <row r="2" spans="1:11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</row>
    <row r="3" spans="1:11" x14ac:dyDescent="0.25">
      <c r="A3" s="113" t="s">
        <v>163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</row>
    <row r="4" spans="1:11" x14ac:dyDescent="0.25">
      <c r="A4" s="170" t="s">
        <v>602</v>
      </c>
      <c r="B4" s="171"/>
      <c r="C4" s="171"/>
      <c r="D4" s="171"/>
      <c r="E4" s="171"/>
      <c r="F4" s="171"/>
      <c r="G4" s="171"/>
      <c r="H4" s="171"/>
      <c r="I4" s="171"/>
      <c r="J4" s="171"/>
      <c r="K4" s="172"/>
    </row>
    <row r="5" spans="1:11" x14ac:dyDescent="0.25">
      <c r="A5" s="113" t="s">
        <v>2</v>
      </c>
      <c r="B5" s="114"/>
      <c r="C5" s="114"/>
      <c r="D5" s="114"/>
      <c r="E5" s="114"/>
      <c r="F5" s="114"/>
      <c r="G5" s="114"/>
      <c r="H5" s="114"/>
      <c r="I5" s="114"/>
      <c r="J5" s="114"/>
      <c r="K5" s="115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172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173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174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175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176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40" t="s">
        <v>150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177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178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179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180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181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40" t="s">
        <v>150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182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</sheetData>
  <mergeCells count="2">
    <mergeCell ref="A1:K1"/>
    <mergeCell ref="A4:K4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75"/>
  <sheetViews>
    <sheetView showGridLines="0" topLeftCell="A34" zoomScale="75" zoomScaleNormal="75" workbookViewId="0">
      <selection activeCell="B50" sqref="B5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60" t="s">
        <v>183</v>
      </c>
      <c r="B1" s="161"/>
      <c r="C1" s="161"/>
      <c r="D1" s="162"/>
    </row>
    <row r="2" spans="1:4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2"/>
    </row>
    <row r="3" spans="1:4" x14ac:dyDescent="0.25">
      <c r="A3" s="113" t="s">
        <v>184</v>
      </c>
      <c r="B3" s="114"/>
      <c r="C3" s="114"/>
      <c r="D3" s="115"/>
    </row>
    <row r="4" spans="1:4" x14ac:dyDescent="0.25">
      <c r="A4" s="113" t="str">
        <f>'Formato 3'!A4</f>
        <v>del 01 de Enero al 31 de Diciembre de 2024</v>
      </c>
      <c r="B4" s="114"/>
      <c r="C4" s="114"/>
      <c r="D4" s="115"/>
    </row>
    <row r="5" spans="1:4" x14ac:dyDescent="0.25">
      <c r="A5" s="116" t="s">
        <v>2</v>
      </c>
      <c r="B5" s="117"/>
      <c r="C5" s="117"/>
      <c r="D5" s="118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7343000</v>
      </c>
      <c r="C8" s="14">
        <f>SUM(C9:C11)</f>
        <v>8628123.0600000005</v>
      </c>
      <c r="D8" s="14">
        <f>SUM(D9:D11)</f>
        <v>8628123.0600000005</v>
      </c>
    </row>
    <row r="9" spans="1:4" x14ac:dyDescent="0.25">
      <c r="A9" s="58" t="s">
        <v>189</v>
      </c>
      <c r="B9" s="94">
        <v>7343000</v>
      </c>
      <c r="C9" s="94">
        <v>8628123.0600000005</v>
      </c>
      <c r="D9" s="94">
        <v>8628123.0600000005</v>
      </c>
    </row>
    <row r="10" spans="1:4" x14ac:dyDescent="0.25">
      <c r="A10" s="58" t="s">
        <v>190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191</v>
      </c>
      <c r="B11" s="94">
        <v>0</v>
      </c>
      <c r="C11" s="94">
        <v>0</v>
      </c>
      <c r="D11" s="94"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192</v>
      </c>
      <c r="B13" s="14">
        <f>B14+B15</f>
        <v>7343000</v>
      </c>
      <c r="C13" s="14">
        <f>C14+C15</f>
        <v>7868240.9699999997</v>
      </c>
      <c r="D13" s="14">
        <f>D14+D15</f>
        <v>7868240.9699999997</v>
      </c>
    </row>
    <row r="14" spans="1:4" x14ac:dyDescent="0.25">
      <c r="A14" s="58" t="s">
        <v>193</v>
      </c>
      <c r="B14" s="94">
        <v>7343000</v>
      </c>
      <c r="C14" s="94">
        <v>7868240.9699999997</v>
      </c>
      <c r="D14" s="94">
        <v>7868240.9699999997</v>
      </c>
    </row>
    <row r="15" spans="1:4" x14ac:dyDescent="0.25">
      <c r="A15" s="58" t="s">
        <v>194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195</v>
      </c>
      <c r="B17" s="15">
        <v>0</v>
      </c>
      <c r="C17" s="14">
        <f>C18+C19</f>
        <v>160386.35999999999</v>
      </c>
      <c r="D17" s="14">
        <f>D18+D19</f>
        <v>160386.35999999999</v>
      </c>
    </row>
    <row r="18" spans="1:4" x14ac:dyDescent="0.25">
      <c r="A18" s="58" t="s">
        <v>196</v>
      </c>
      <c r="B18" s="16">
        <v>0</v>
      </c>
      <c r="C18" s="47">
        <v>160386.35999999999</v>
      </c>
      <c r="D18" s="47">
        <v>160386.35999999999</v>
      </c>
    </row>
    <row r="19" spans="1:4" x14ac:dyDescent="0.25">
      <c r="A19" s="58" t="s">
        <v>197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198</v>
      </c>
      <c r="B21" s="14">
        <f>B8-B13+B17</f>
        <v>0</v>
      </c>
      <c r="C21" s="14">
        <f>C8-C13+C17</f>
        <v>920268.45000000077</v>
      </c>
      <c r="D21" s="14">
        <f>D8-D13+D17</f>
        <v>920268.45000000077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199</v>
      </c>
      <c r="B23" s="14">
        <f>B21-B11</f>
        <v>0</v>
      </c>
      <c r="C23" s="14">
        <f>C21-C11</f>
        <v>920268.45000000077</v>
      </c>
      <c r="D23" s="14">
        <f>D21-D11</f>
        <v>920268.45000000077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759882.09000000078</v>
      </c>
      <c r="D25" s="14">
        <f>D23-D17</f>
        <v>759882.09000000078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759882.09000000078</v>
      </c>
      <c r="D33" s="4">
        <f>D25+D29</f>
        <v>759882.09000000078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210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211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213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214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5" t="s">
        <v>216</v>
      </c>
      <c r="B48" s="96">
        <f>B9</f>
        <v>7343000</v>
      </c>
      <c r="C48" s="96">
        <f>C9</f>
        <v>8628123.0600000005</v>
      </c>
      <c r="D48" s="96">
        <f>D9</f>
        <v>8628123.0600000005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210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213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193</v>
      </c>
      <c r="B53" s="47">
        <f>B14</f>
        <v>7343000</v>
      </c>
      <c r="C53" s="47">
        <f>C14</f>
        <v>7868240.9699999997</v>
      </c>
      <c r="D53" s="47">
        <f>D14</f>
        <v>7868240.9699999997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196</v>
      </c>
      <c r="B55" s="22">
        <v>0</v>
      </c>
      <c r="C55" s="47">
        <f>C18</f>
        <v>160386.35999999999</v>
      </c>
      <c r="D55" s="47">
        <f>D18</f>
        <v>160386.35999999999</v>
      </c>
    </row>
    <row r="56" spans="1:4" x14ac:dyDescent="0.25">
      <c r="A56" s="45"/>
      <c r="B56" s="49"/>
      <c r="C56" s="49"/>
      <c r="D56" s="49"/>
    </row>
    <row r="57" spans="1:4" x14ac:dyDescent="0.25">
      <c r="A57" s="18" t="s">
        <v>218</v>
      </c>
      <c r="B57" s="4">
        <f>B48+B49-B53+B55</f>
        <v>0</v>
      </c>
      <c r="C57" s="4">
        <f>C48+C49-C53+C55</f>
        <v>920268.45000000077</v>
      </c>
      <c r="D57" s="4">
        <f>D48+D49-D53+D55</f>
        <v>920268.45000000077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920268.45000000077</v>
      </c>
      <c r="D59" s="4">
        <f>D57-D49</f>
        <v>920268.45000000077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5" t="s">
        <v>190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211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214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221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197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</sheetData>
  <mergeCells count="1">
    <mergeCell ref="A1:D1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2:D13 B16:D17 B20:D25 B18:B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6"/>
  <sheetViews>
    <sheetView showGridLines="0" topLeftCell="A34" zoomScale="75" zoomScaleNormal="75" workbookViewId="0">
      <selection activeCell="B13" sqref="B13:F1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60" t="s">
        <v>224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225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01 de Enero al 31 de Diciembre de 2024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73" t="s">
        <v>226</v>
      </c>
      <c r="B6" s="175" t="s">
        <v>227</v>
      </c>
      <c r="C6" s="175"/>
      <c r="D6" s="175"/>
      <c r="E6" s="175"/>
      <c r="F6" s="175"/>
      <c r="G6" s="175" t="s">
        <v>228</v>
      </c>
    </row>
    <row r="7" spans="1:7" ht="30" x14ac:dyDescent="0.25">
      <c r="A7" s="174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75"/>
    </row>
    <row r="8" spans="1:7" x14ac:dyDescent="0.25">
      <c r="A8" s="26" t="s">
        <v>233</v>
      </c>
      <c r="B8" s="91"/>
      <c r="C8" s="91"/>
      <c r="D8" s="91"/>
      <c r="E8" s="91"/>
      <c r="F8" s="91"/>
      <c r="G8" s="91"/>
    </row>
    <row r="9" spans="1:7" x14ac:dyDescent="0.25">
      <c r="A9" s="58" t="s">
        <v>234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235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236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237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238</v>
      </c>
      <c r="B13" s="47">
        <v>0</v>
      </c>
      <c r="C13" s="47">
        <v>0</v>
      </c>
      <c r="D13" s="47">
        <v>0</v>
      </c>
      <c r="E13" s="47">
        <v>36.06</v>
      </c>
      <c r="F13" s="47">
        <v>36.06</v>
      </c>
      <c r="G13" s="47">
        <f t="shared" si="0"/>
        <v>36.06</v>
      </c>
    </row>
    <row r="14" spans="1:7" x14ac:dyDescent="0.25">
      <c r="A14" s="58" t="s">
        <v>239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240</v>
      </c>
      <c r="B15" s="47">
        <v>143000</v>
      </c>
      <c r="C15" s="47">
        <v>10962</v>
      </c>
      <c r="D15" s="47">
        <v>153962</v>
      </c>
      <c r="E15" s="47">
        <v>153587</v>
      </c>
      <c r="F15" s="47">
        <v>153587</v>
      </c>
      <c r="G15" s="47">
        <f t="shared" si="0"/>
        <v>10587</v>
      </c>
    </row>
    <row r="16" spans="1:7" x14ac:dyDescent="0.25">
      <c r="A16" s="92" t="s">
        <v>241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242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243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244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245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246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247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248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249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250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251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252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253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254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255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257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258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259</v>
      </c>
      <c r="B34" s="47">
        <v>7200000</v>
      </c>
      <c r="C34" s="47">
        <v>1394500</v>
      </c>
      <c r="D34" s="47">
        <v>8594500</v>
      </c>
      <c r="E34" s="47">
        <v>8474500</v>
      </c>
      <c r="F34" s="47">
        <v>8474500</v>
      </c>
      <c r="G34" s="47">
        <f t="shared" si="4"/>
        <v>1274500</v>
      </c>
    </row>
    <row r="35" spans="1:7" ht="14.45" customHeight="1" x14ac:dyDescent="0.25">
      <c r="A35" s="58" t="s">
        <v>260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261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262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263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264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265</v>
      </c>
      <c r="B41" s="4">
        <f t="shared" ref="B41:G41" si="7">SUM(B9,B10,B11,B12,B13,B14,B15,B16,B28,B34,B35,B37)</f>
        <v>7343000</v>
      </c>
      <c r="C41" s="4">
        <f t="shared" si="7"/>
        <v>1405462</v>
      </c>
      <c r="D41" s="4">
        <f t="shared" si="7"/>
        <v>8748462</v>
      </c>
      <c r="E41" s="4">
        <f t="shared" si="7"/>
        <v>8628123.0600000005</v>
      </c>
      <c r="F41" s="4">
        <f t="shared" si="7"/>
        <v>8628123.0600000005</v>
      </c>
      <c r="G41" s="4">
        <f t="shared" si="7"/>
        <v>1285123.06</v>
      </c>
    </row>
    <row r="42" spans="1:7" x14ac:dyDescent="0.25">
      <c r="A42" s="3" t="s">
        <v>266</v>
      </c>
      <c r="B42" s="93"/>
      <c r="C42" s="93"/>
      <c r="D42" s="93"/>
      <c r="E42" s="93"/>
      <c r="F42" s="93"/>
      <c r="G42" s="4">
        <f>IF(G41&gt;0,G41,0)</f>
        <v>1285123.06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267</v>
      </c>
      <c r="B44" s="49"/>
      <c r="C44" s="49"/>
      <c r="D44" s="49"/>
      <c r="E44" s="49"/>
      <c r="F44" s="49"/>
      <c r="G44" s="49"/>
    </row>
    <row r="45" spans="1:7" x14ac:dyDescent="0.25">
      <c r="A45" s="58" t="s">
        <v>268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270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271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272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273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274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277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279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280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281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282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283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284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285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286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290</v>
      </c>
      <c r="B70" s="4">
        <f t="shared" ref="B70:G70" si="16">B41+B65+B67</f>
        <v>7343000</v>
      </c>
      <c r="C70" s="4">
        <f t="shared" si="16"/>
        <v>1405462</v>
      </c>
      <c r="D70" s="4">
        <f t="shared" si="16"/>
        <v>8748462</v>
      </c>
      <c r="E70" s="4">
        <f t="shared" si="16"/>
        <v>8628123.0600000005</v>
      </c>
      <c r="F70" s="4">
        <f t="shared" si="16"/>
        <v>8628123.0600000005</v>
      </c>
      <c r="G70" s="4">
        <f t="shared" si="16"/>
        <v>1285123.06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291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292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293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5 G60:G76 G55:G58 G38:G53 B35:F58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0"/>
  <sheetViews>
    <sheetView showGridLines="0" topLeftCell="A127" zoomScale="75" zoomScaleNormal="75" workbookViewId="0">
      <selection activeCell="B49" sqref="B49:F57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78" t="s">
        <v>295</v>
      </c>
      <c r="B1" s="161"/>
      <c r="C1" s="161"/>
      <c r="D1" s="161"/>
      <c r="E1" s="161"/>
      <c r="F1" s="161"/>
      <c r="G1" s="162"/>
    </row>
    <row r="2" spans="1:7" x14ac:dyDescent="0.25">
      <c r="A2" s="125" t="str">
        <f>'Formato 1'!A2</f>
        <v xml:space="preserve"> Sistema para el Desarrollo Integral de la Familia del Municipio de Huanímaro, Gto.</v>
      </c>
      <c r="B2" s="125"/>
      <c r="C2" s="125"/>
      <c r="D2" s="125"/>
      <c r="E2" s="125"/>
      <c r="F2" s="125"/>
      <c r="G2" s="125"/>
    </row>
    <row r="3" spans="1:7" x14ac:dyDescent="0.25">
      <c r="A3" s="126" t="s">
        <v>296</v>
      </c>
      <c r="B3" s="126"/>
      <c r="C3" s="126"/>
      <c r="D3" s="126"/>
      <c r="E3" s="126"/>
      <c r="F3" s="126"/>
      <c r="G3" s="126"/>
    </row>
    <row r="4" spans="1:7" x14ac:dyDescent="0.25">
      <c r="A4" s="126" t="s">
        <v>297</v>
      </c>
      <c r="B4" s="126"/>
      <c r="C4" s="126"/>
      <c r="D4" s="126"/>
      <c r="E4" s="126"/>
      <c r="F4" s="126"/>
      <c r="G4" s="126"/>
    </row>
    <row r="5" spans="1:7" x14ac:dyDescent="0.25">
      <c r="A5" s="126" t="str">
        <f>'Formato 3'!A4</f>
        <v>del 01 de Enero al 31 de Diciembre de 2024</v>
      </c>
      <c r="B5" s="126"/>
      <c r="C5" s="126"/>
      <c r="D5" s="126"/>
      <c r="E5" s="126"/>
      <c r="F5" s="126"/>
      <c r="G5" s="126"/>
    </row>
    <row r="6" spans="1:7" x14ac:dyDescent="0.25">
      <c r="A6" s="127" t="s">
        <v>2</v>
      </c>
      <c r="B6" s="127"/>
      <c r="C6" s="127"/>
      <c r="D6" s="127"/>
      <c r="E6" s="127"/>
      <c r="F6" s="127"/>
      <c r="G6" s="127"/>
    </row>
    <row r="7" spans="1:7" x14ac:dyDescent="0.25">
      <c r="A7" s="176" t="s">
        <v>4</v>
      </c>
      <c r="B7" s="176" t="s">
        <v>298</v>
      </c>
      <c r="C7" s="176"/>
      <c r="D7" s="176"/>
      <c r="E7" s="176"/>
      <c r="F7" s="176"/>
      <c r="G7" s="177" t="s">
        <v>299</v>
      </c>
    </row>
    <row r="8" spans="1:7" ht="30" x14ac:dyDescent="0.25">
      <c r="A8" s="176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76"/>
    </row>
    <row r="9" spans="1:7" x14ac:dyDescent="0.25">
      <c r="A9" s="27" t="s">
        <v>304</v>
      </c>
      <c r="B9" s="83">
        <f t="shared" ref="B9:G9" si="0">SUM(B10,B18,B28,B38,B48,B58,B62,B71,B75)</f>
        <v>7343000</v>
      </c>
      <c r="C9" s="83">
        <f t="shared" si="0"/>
        <v>1588823.29</v>
      </c>
      <c r="D9" s="83">
        <f t="shared" si="0"/>
        <v>8931823.290000001</v>
      </c>
      <c r="E9" s="83">
        <f t="shared" si="0"/>
        <v>7868240.9700000007</v>
      </c>
      <c r="F9" s="83">
        <f t="shared" si="0"/>
        <v>7868240.9700000007</v>
      </c>
      <c r="G9" s="83">
        <f t="shared" si="0"/>
        <v>1063582.32</v>
      </c>
    </row>
    <row r="10" spans="1:7" x14ac:dyDescent="0.25">
      <c r="A10" s="84" t="s">
        <v>305</v>
      </c>
      <c r="B10" s="83">
        <f t="shared" ref="B10:G10" si="1">SUM(B11:B17)</f>
        <v>4558085.87</v>
      </c>
      <c r="C10" s="83">
        <f t="shared" si="1"/>
        <v>623749.44999999995</v>
      </c>
      <c r="D10" s="83">
        <f t="shared" si="1"/>
        <v>5181835.32</v>
      </c>
      <c r="E10" s="83">
        <f t="shared" si="1"/>
        <v>5025319.82</v>
      </c>
      <c r="F10" s="83">
        <f t="shared" si="1"/>
        <v>5025319.82</v>
      </c>
      <c r="G10" s="83">
        <f t="shared" si="1"/>
        <v>156515.50000000006</v>
      </c>
    </row>
    <row r="11" spans="1:7" x14ac:dyDescent="0.25">
      <c r="A11" s="85" t="s">
        <v>306</v>
      </c>
      <c r="B11" s="75">
        <v>3859196.1</v>
      </c>
      <c r="C11" s="75">
        <v>-20900</v>
      </c>
      <c r="D11" s="75">
        <v>3838296.1</v>
      </c>
      <c r="E11" s="75">
        <v>3715152.02</v>
      </c>
      <c r="F11" s="75">
        <v>3715152.02</v>
      </c>
      <c r="G11" s="75">
        <f>D11-E11</f>
        <v>123144.08000000007</v>
      </c>
    </row>
    <row r="12" spans="1:7" x14ac:dyDescent="0.25">
      <c r="A12" s="85" t="s">
        <v>307</v>
      </c>
      <c r="B12" s="75">
        <v>65000</v>
      </c>
      <c r="C12" s="75">
        <v>205823.14</v>
      </c>
      <c r="D12" s="75">
        <v>270823.14</v>
      </c>
      <c r="E12" s="75">
        <v>270823.14</v>
      </c>
      <c r="F12" s="75">
        <v>270823.14</v>
      </c>
      <c r="G12" s="75">
        <f t="shared" ref="G12:G17" si="2">D12-E12</f>
        <v>0</v>
      </c>
    </row>
    <row r="13" spans="1:7" x14ac:dyDescent="0.25">
      <c r="A13" s="85" t="s">
        <v>308</v>
      </c>
      <c r="B13" s="75">
        <v>533889.77</v>
      </c>
      <c r="C13" s="75">
        <v>18826.310000000001</v>
      </c>
      <c r="D13" s="75">
        <v>552716.07999999996</v>
      </c>
      <c r="E13" s="75">
        <v>520571.91</v>
      </c>
      <c r="F13" s="75">
        <v>520571.91</v>
      </c>
      <c r="G13" s="75">
        <f t="shared" si="2"/>
        <v>32144.169999999984</v>
      </c>
    </row>
    <row r="14" spans="1:7" x14ac:dyDescent="0.25">
      <c r="A14" s="85" t="s">
        <v>309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 x14ac:dyDescent="0.25">
      <c r="A15" s="85" t="s">
        <v>310</v>
      </c>
      <c r="B15" s="75">
        <v>100000</v>
      </c>
      <c r="C15" s="75">
        <v>420000</v>
      </c>
      <c r="D15" s="75">
        <v>520000</v>
      </c>
      <c r="E15" s="75">
        <v>518772.75</v>
      </c>
      <c r="F15" s="75">
        <v>518772.75</v>
      </c>
      <c r="G15" s="75">
        <f t="shared" si="2"/>
        <v>1227.25</v>
      </c>
    </row>
    <row r="16" spans="1:7" x14ac:dyDescent="0.25">
      <c r="A16" s="85" t="s">
        <v>311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25">
      <c r="A17" s="85" t="s">
        <v>312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25">
      <c r="A18" s="84" t="s">
        <v>313</v>
      </c>
      <c r="B18" s="83">
        <f t="shared" ref="B18:G18" si="3">SUM(B19:B27)</f>
        <v>545000</v>
      </c>
      <c r="C18" s="83">
        <f t="shared" si="3"/>
        <v>171989</v>
      </c>
      <c r="D18" s="83">
        <f t="shared" si="3"/>
        <v>716989</v>
      </c>
      <c r="E18" s="83">
        <f t="shared" si="3"/>
        <v>642198.24</v>
      </c>
      <c r="F18" s="83">
        <f t="shared" si="3"/>
        <v>642198.24</v>
      </c>
      <c r="G18" s="83">
        <f t="shared" si="3"/>
        <v>74790.759999999995</v>
      </c>
    </row>
    <row r="19" spans="1:7" x14ac:dyDescent="0.25">
      <c r="A19" s="85" t="s">
        <v>314</v>
      </c>
      <c r="B19" s="75">
        <v>75000</v>
      </c>
      <c r="C19" s="75">
        <v>35000</v>
      </c>
      <c r="D19" s="75">
        <v>110000</v>
      </c>
      <c r="E19" s="75">
        <v>89522.84</v>
      </c>
      <c r="F19" s="75">
        <v>89522.84</v>
      </c>
      <c r="G19" s="75">
        <f>D19-E19</f>
        <v>20477.160000000003</v>
      </c>
    </row>
    <row r="20" spans="1:7" x14ac:dyDescent="0.25">
      <c r="A20" s="85" t="s">
        <v>315</v>
      </c>
      <c r="B20" s="75">
        <v>0</v>
      </c>
      <c r="C20" s="75">
        <v>136989</v>
      </c>
      <c r="D20" s="75">
        <v>136989</v>
      </c>
      <c r="E20" s="75">
        <v>136989</v>
      </c>
      <c r="F20" s="75">
        <v>136989</v>
      </c>
      <c r="G20" s="75">
        <f t="shared" ref="G20:G27" si="4">D20-E20</f>
        <v>0</v>
      </c>
    </row>
    <row r="21" spans="1:7" x14ac:dyDescent="0.25">
      <c r="A21" s="85" t="s">
        <v>316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25">
      <c r="A22" s="85" t="s">
        <v>317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f t="shared" si="4"/>
        <v>0</v>
      </c>
    </row>
    <row r="23" spans="1:7" x14ac:dyDescent="0.25">
      <c r="A23" s="85" t="s">
        <v>318</v>
      </c>
      <c r="B23" s="75">
        <v>70000</v>
      </c>
      <c r="C23" s="75">
        <v>0</v>
      </c>
      <c r="D23" s="75">
        <v>70000</v>
      </c>
      <c r="E23" s="75">
        <v>41600.639999999999</v>
      </c>
      <c r="F23" s="75">
        <v>41600.639999999999</v>
      </c>
      <c r="G23" s="75">
        <f t="shared" si="4"/>
        <v>28399.360000000001</v>
      </c>
    </row>
    <row r="24" spans="1:7" x14ac:dyDescent="0.25">
      <c r="A24" s="85" t="s">
        <v>319</v>
      </c>
      <c r="B24" s="75">
        <v>400000</v>
      </c>
      <c r="C24" s="75">
        <v>0</v>
      </c>
      <c r="D24" s="75">
        <v>400000</v>
      </c>
      <c r="E24" s="75">
        <v>374085.76</v>
      </c>
      <c r="F24" s="75">
        <v>374085.76</v>
      </c>
      <c r="G24" s="75">
        <f t="shared" si="4"/>
        <v>25914.239999999991</v>
      </c>
    </row>
    <row r="25" spans="1:7" x14ac:dyDescent="0.25">
      <c r="A25" s="85" t="s">
        <v>320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f t="shared" si="4"/>
        <v>0</v>
      </c>
    </row>
    <row r="26" spans="1:7" x14ac:dyDescent="0.25">
      <c r="A26" s="85" t="s">
        <v>321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25">
      <c r="A27" s="85" t="s">
        <v>322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f t="shared" si="4"/>
        <v>0</v>
      </c>
    </row>
    <row r="28" spans="1:7" x14ac:dyDescent="0.25">
      <c r="A28" s="84" t="s">
        <v>323</v>
      </c>
      <c r="B28" s="83">
        <f t="shared" ref="B28:G28" si="5">SUM(B29:B37)</f>
        <v>2164914.13</v>
      </c>
      <c r="C28" s="83">
        <f t="shared" si="5"/>
        <v>774524.60000000009</v>
      </c>
      <c r="D28" s="83">
        <f t="shared" si="5"/>
        <v>2939438.73</v>
      </c>
      <c r="E28" s="83">
        <f t="shared" si="5"/>
        <v>2107162.67</v>
      </c>
      <c r="F28" s="83">
        <f t="shared" si="5"/>
        <v>2107162.67</v>
      </c>
      <c r="G28" s="83">
        <f t="shared" si="5"/>
        <v>832276.06</v>
      </c>
    </row>
    <row r="29" spans="1:7" x14ac:dyDescent="0.25">
      <c r="A29" s="85" t="s">
        <v>324</v>
      </c>
      <c r="B29" s="75">
        <v>77000</v>
      </c>
      <c r="C29" s="75">
        <v>0</v>
      </c>
      <c r="D29" s="75">
        <v>77000</v>
      </c>
      <c r="E29" s="75">
        <v>50516</v>
      </c>
      <c r="F29" s="75">
        <v>50516</v>
      </c>
      <c r="G29" s="75">
        <f>D29-E29</f>
        <v>26484</v>
      </c>
    </row>
    <row r="30" spans="1:7" x14ac:dyDescent="0.25">
      <c r="A30" s="85" t="s">
        <v>325</v>
      </c>
      <c r="B30" s="75">
        <v>17000</v>
      </c>
      <c r="C30" s="75">
        <v>0</v>
      </c>
      <c r="D30" s="75">
        <v>17000</v>
      </c>
      <c r="E30" s="75">
        <v>11832</v>
      </c>
      <c r="F30" s="75">
        <v>11832</v>
      </c>
      <c r="G30" s="75">
        <f t="shared" ref="G30:G37" si="6">D30-E30</f>
        <v>5168</v>
      </c>
    </row>
    <row r="31" spans="1:7" x14ac:dyDescent="0.25">
      <c r="A31" s="85" t="s">
        <v>326</v>
      </c>
      <c r="B31" s="75">
        <v>1267444</v>
      </c>
      <c r="C31" s="75">
        <v>-613722</v>
      </c>
      <c r="D31" s="75">
        <v>653722</v>
      </c>
      <c r="E31" s="75">
        <v>640182</v>
      </c>
      <c r="F31" s="75">
        <v>640182</v>
      </c>
      <c r="G31" s="75">
        <f t="shared" si="6"/>
        <v>13540</v>
      </c>
    </row>
    <row r="32" spans="1:7" x14ac:dyDescent="0.25">
      <c r="A32" s="85" t="s">
        <v>327</v>
      </c>
      <c r="B32" s="75">
        <v>21000</v>
      </c>
      <c r="C32" s="75">
        <v>12281.18</v>
      </c>
      <c r="D32" s="75">
        <v>33281.18</v>
      </c>
      <c r="E32" s="75">
        <v>16399.689999999999</v>
      </c>
      <c r="F32" s="75">
        <v>16399.689999999999</v>
      </c>
      <c r="G32" s="75">
        <f t="shared" si="6"/>
        <v>16881.490000000002</v>
      </c>
    </row>
    <row r="33" spans="1:7" ht="14.45" customHeight="1" x14ac:dyDescent="0.25">
      <c r="A33" s="85" t="s">
        <v>328</v>
      </c>
      <c r="B33" s="75">
        <v>175000</v>
      </c>
      <c r="C33" s="75">
        <v>53479.32</v>
      </c>
      <c r="D33" s="75">
        <v>228479.32</v>
      </c>
      <c r="E33" s="75">
        <v>203661.34</v>
      </c>
      <c r="F33" s="75">
        <v>203661.34</v>
      </c>
      <c r="G33" s="75">
        <f t="shared" si="6"/>
        <v>24817.98000000001</v>
      </c>
    </row>
    <row r="34" spans="1:7" ht="14.45" customHeight="1" x14ac:dyDescent="0.25">
      <c r="A34" s="85" t="s">
        <v>329</v>
      </c>
      <c r="B34" s="75">
        <v>0</v>
      </c>
      <c r="C34" s="75">
        <v>0</v>
      </c>
      <c r="D34" s="75">
        <v>0</v>
      </c>
      <c r="E34" s="75">
        <v>0</v>
      </c>
      <c r="F34" s="75">
        <v>0</v>
      </c>
      <c r="G34" s="75">
        <f t="shared" si="6"/>
        <v>0</v>
      </c>
    </row>
    <row r="35" spans="1:7" ht="14.45" customHeight="1" x14ac:dyDescent="0.25">
      <c r="A35" s="85" t="s">
        <v>330</v>
      </c>
      <c r="B35" s="75">
        <v>15000</v>
      </c>
      <c r="C35" s="75">
        <v>10883.54</v>
      </c>
      <c r="D35" s="75">
        <v>25883.54</v>
      </c>
      <c r="E35" s="75">
        <v>25883.54</v>
      </c>
      <c r="F35" s="75">
        <v>25883.54</v>
      </c>
      <c r="G35" s="75">
        <f t="shared" si="6"/>
        <v>0</v>
      </c>
    </row>
    <row r="36" spans="1:7" ht="14.45" customHeight="1" x14ac:dyDescent="0.25">
      <c r="A36" s="85" t="s">
        <v>331</v>
      </c>
      <c r="B36" s="75">
        <v>456341.5</v>
      </c>
      <c r="C36" s="75">
        <v>1314341.56</v>
      </c>
      <c r="D36" s="75">
        <v>1770683.06</v>
      </c>
      <c r="E36" s="75">
        <v>1038197.7</v>
      </c>
      <c r="F36" s="75">
        <v>1038197.7</v>
      </c>
      <c r="G36" s="75">
        <f t="shared" si="6"/>
        <v>732485.3600000001</v>
      </c>
    </row>
    <row r="37" spans="1:7" ht="14.45" customHeight="1" x14ac:dyDescent="0.25">
      <c r="A37" s="85" t="s">
        <v>332</v>
      </c>
      <c r="B37" s="75">
        <v>136128.63</v>
      </c>
      <c r="C37" s="75">
        <v>-2739</v>
      </c>
      <c r="D37" s="75">
        <v>133389.63</v>
      </c>
      <c r="E37" s="75">
        <v>120490.4</v>
      </c>
      <c r="F37" s="75">
        <v>120490.4</v>
      </c>
      <c r="G37" s="75">
        <f t="shared" si="6"/>
        <v>12899.23000000001</v>
      </c>
    </row>
    <row r="38" spans="1:7" x14ac:dyDescent="0.25">
      <c r="A38" s="84" t="s">
        <v>333</v>
      </c>
      <c r="B38" s="83">
        <f t="shared" ref="B38:G38" si="7">SUM(B39:B47)</f>
        <v>75000</v>
      </c>
      <c r="C38" s="83">
        <f t="shared" si="7"/>
        <v>0</v>
      </c>
      <c r="D38" s="83">
        <f t="shared" si="7"/>
        <v>75000</v>
      </c>
      <c r="E38" s="83">
        <f t="shared" si="7"/>
        <v>75000</v>
      </c>
      <c r="F38" s="83">
        <f t="shared" si="7"/>
        <v>75000</v>
      </c>
      <c r="G38" s="83">
        <f t="shared" si="7"/>
        <v>0</v>
      </c>
    </row>
    <row r="39" spans="1:7" x14ac:dyDescent="0.25">
      <c r="A39" s="85" t="s">
        <v>334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335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336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25">
      <c r="A42" s="85" t="s">
        <v>337</v>
      </c>
      <c r="B42" s="75">
        <v>75000</v>
      </c>
      <c r="C42" s="75">
        <v>0</v>
      </c>
      <c r="D42" s="75">
        <v>75000</v>
      </c>
      <c r="E42" s="75">
        <v>75000</v>
      </c>
      <c r="F42" s="75">
        <v>75000</v>
      </c>
      <c r="G42" s="75">
        <f t="shared" si="8"/>
        <v>0</v>
      </c>
    </row>
    <row r="43" spans="1:7" x14ac:dyDescent="0.25">
      <c r="A43" s="85" t="s">
        <v>338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25">
      <c r="A44" s="85" t="s">
        <v>339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340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341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25">
      <c r="A47" s="85" t="s">
        <v>342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343</v>
      </c>
      <c r="B48" s="83">
        <f t="shared" ref="B48:G48" si="9">SUM(B49:B57)</f>
        <v>0</v>
      </c>
      <c r="C48" s="83">
        <f t="shared" si="9"/>
        <v>18560.240000000002</v>
      </c>
      <c r="D48" s="83">
        <f t="shared" si="9"/>
        <v>18560.240000000002</v>
      </c>
      <c r="E48" s="83">
        <f t="shared" si="9"/>
        <v>18560.240000000002</v>
      </c>
      <c r="F48" s="83">
        <f t="shared" si="9"/>
        <v>18560.240000000002</v>
      </c>
      <c r="G48" s="83">
        <f t="shared" si="9"/>
        <v>0</v>
      </c>
    </row>
    <row r="49" spans="1:7" x14ac:dyDescent="0.25">
      <c r="A49" s="85" t="s">
        <v>344</v>
      </c>
      <c r="B49" s="75">
        <v>0</v>
      </c>
      <c r="C49" s="75">
        <v>0</v>
      </c>
      <c r="D49" s="75">
        <v>0</v>
      </c>
      <c r="E49" s="75">
        <v>0</v>
      </c>
      <c r="F49" s="75">
        <v>0</v>
      </c>
      <c r="G49" s="75">
        <f>D49-E49</f>
        <v>0</v>
      </c>
    </row>
    <row r="50" spans="1:7" x14ac:dyDescent="0.25">
      <c r="A50" s="85" t="s">
        <v>345</v>
      </c>
      <c r="B50" s="75">
        <v>0</v>
      </c>
      <c r="C50" s="75">
        <v>18560.240000000002</v>
      </c>
      <c r="D50" s="75">
        <v>18560.240000000002</v>
      </c>
      <c r="E50" s="75">
        <v>18560.240000000002</v>
      </c>
      <c r="F50" s="75">
        <v>18560.240000000002</v>
      </c>
      <c r="G50" s="75">
        <f t="shared" ref="G50:G57" si="10">D50-E50</f>
        <v>0</v>
      </c>
    </row>
    <row r="51" spans="1:7" x14ac:dyDescent="0.25">
      <c r="A51" s="85" t="s">
        <v>346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347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25">
      <c r="A53" s="85" t="s">
        <v>348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349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 x14ac:dyDescent="0.25">
      <c r="A55" s="85" t="s">
        <v>350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351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352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353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 x14ac:dyDescent="0.25">
      <c r="A59" s="85" t="s">
        <v>354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355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356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25">
      <c r="A62" s="84" t="s">
        <v>357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358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359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360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361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362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363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364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365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366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25">
      <c r="A72" s="85" t="s">
        <v>367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368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369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25">
      <c r="A75" s="84" t="s">
        <v>370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371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372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373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374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375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376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377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378</v>
      </c>
      <c r="B84" s="83">
        <f t="shared" ref="B84:G84" si="19">SUM(B85,B93,B103,B113,B123,B133,B137,B146,B150)</f>
        <v>0</v>
      </c>
      <c r="C84" s="83">
        <f t="shared" si="19"/>
        <v>0</v>
      </c>
      <c r="D84" s="83">
        <f t="shared" si="19"/>
        <v>0</v>
      </c>
      <c r="E84" s="83">
        <f t="shared" si="19"/>
        <v>0</v>
      </c>
      <c r="F84" s="83">
        <f t="shared" si="19"/>
        <v>0</v>
      </c>
      <c r="G84" s="83">
        <f t="shared" si="19"/>
        <v>0</v>
      </c>
    </row>
    <row r="85" spans="1:7" x14ac:dyDescent="0.25">
      <c r="A85" s="84" t="s">
        <v>305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306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307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308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309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310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311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312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313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314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315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316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317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318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319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320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321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322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323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324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325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326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327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328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329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330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331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332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333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334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335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336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337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338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339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340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341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342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343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344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345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346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347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348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349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350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351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352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353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354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355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356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357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358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359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360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361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362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363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364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365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366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25">
      <c r="A147" s="85" t="s">
        <v>367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368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369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25">
      <c r="A150" s="84" t="s">
        <v>370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371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372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373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374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375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376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377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379</v>
      </c>
      <c r="B159" s="90">
        <f t="shared" ref="B159:G159" si="37">B9+B84</f>
        <v>7343000</v>
      </c>
      <c r="C159" s="90">
        <f t="shared" si="37"/>
        <v>1588823.29</v>
      </c>
      <c r="D159" s="90">
        <f t="shared" si="37"/>
        <v>8931823.290000001</v>
      </c>
      <c r="E159" s="90">
        <f t="shared" si="37"/>
        <v>7868240.9700000007</v>
      </c>
      <c r="F159" s="90">
        <f t="shared" si="37"/>
        <v>7868240.9700000007</v>
      </c>
      <c r="G159" s="90">
        <f t="shared" si="37"/>
        <v>1063582.32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  <ignoredErrors>
    <ignoredError sqref="B9:G10 G19:G27 B18:F18 G29:G37 B28:F28 G39:G47 B38:F38 G49:G57 B48:F48 B59:G61 B58:F58 B63:G70 B62:F62 B71:F92 B94:F159 B93:C93 E93:F93 G11:G17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showGridLines="0" zoomScale="75" zoomScaleNormal="75" workbookViewId="0">
      <selection activeCell="G10" sqref="G1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8" t="s">
        <v>380</v>
      </c>
      <c r="B1" s="179"/>
      <c r="C1" s="179"/>
      <c r="D1" s="179"/>
      <c r="E1" s="179"/>
      <c r="F1" s="179"/>
      <c r="G1" s="180"/>
    </row>
    <row r="2" spans="1:7" ht="15" customHeight="1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ht="15" customHeight="1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ht="15" customHeight="1" x14ac:dyDescent="0.25">
      <c r="A4" s="113" t="s">
        <v>381</v>
      </c>
      <c r="B4" s="114"/>
      <c r="C4" s="114"/>
      <c r="D4" s="114"/>
      <c r="E4" s="114"/>
      <c r="F4" s="114"/>
      <c r="G4" s="115"/>
    </row>
    <row r="5" spans="1:7" ht="15" customHeight="1" x14ac:dyDescent="0.25">
      <c r="A5" s="113" t="str">
        <f>'Formato 3'!A4</f>
        <v>del 01 de Enero al 31 de Diciembre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" customHeight="1" x14ac:dyDescent="0.25">
      <c r="A7" s="173" t="s">
        <v>4</v>
      </c>
      <c r="B7" s="175" t="s">
        <v>298</v>
      </c>
      <c r="C7" s="175"/>
      <c r="D7" s="175"/>
      <c r="E7" s="175"/>
      <c r="F7" s="175"/>
      <c r="G7" s="177" t="s">
        <v>299</v>
      </c>
    </row>
    <row r="8" spans="1:7" ht="30" x14ac:dyDescent="0.25">
      <c r="A8" s="174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76"/>
    </row>
    <row r="9" spans="1:7" ht="15.75" customHeight="1" x14ac:dyDescent="0.25">
      <c r="A9" s="26" t="s">
        <v>382</v>
      </c>
      <c r="B9" s="30">
        <f>SUM(B10:B17)</f>
        <v>7343000</v>
      </c>
      <c r="C9" s="30">
        <f t="shared" ref="C9:G9" si="0">SUM(C10:C17)</f>
        <v>1588823.29</v>
      </c>
      <c r="D9" s="30">
        <f t="shared" si="0"/>
        <v>8931823.2899999991</v>
      </c>
      <c r="E9" s="30">
        <f t="shared" si="0"/>
        <v>7868240.9699999997</v>
      </c>
      <c r="F9" s="30">
        <f t="shared" si="0"/>
        <v>7868240.9699999997</v>
      </c>
      <c r="G9" s="30">
        <f t="shared" si="0"/>
        <v>1063582.32</v>
      </c>
    </row>
    <row r="10" spans="1:7" x14ac:dyDescent="0.25">
      <c r="A10" s="63" t="s">
        <v>603</v>
      </c>
      <c r="B10" s="75">
        <v>7343000</v>
      </c>
      <c r="C10" s="75">
        <v>1588823.29</v>
      </c>
      <c r="D10" s="75">
        <v>8931823.2899999991</v>
      </c>
      <c r="E10" s="75">
        <v>7868240.9699999997</v>
      </c>
      <c r="F10" s="75">
        <v>7868240.9699999997</v>
      </c>
      <c r="G10" s="75">
        <v>1063582.32</v>
      </c>
    </row>
    <row r="11" spans="1:7" x14ac:dyDescent="0.25">
      <c r="A11" s="63" t="s">
        <v>384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385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386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387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388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389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390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150</v>
      </c>
      <c r="B18" s="49"/>
      <c r="C18" s="49"/>
      <c r="D18" s="49"/>
      <c r="E18" s="49"/>
      <c r="F18" s="49"/>
      <c r="G18" s="49"/>
    </row>
    <row r="19" spans="1:7" x14ac:dyDescent="0.25">
      <c r="A19" s="3" t="s">
        <v>391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383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384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387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390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150</v>
      </c>
      <c r="B28" s="49"/>
      <c r="C28" s="49"/>
      <c r="D28" s="49"/>
      <c r="E28" s="49"/>
      <c r="F28" s="49"/>
      <c r="G28" s="49"/>
    </row>
    <row r="29" spans="1:7" x14ac:dyDescent="0.25">
      <c r="A29" s="3" t="s">
        <v>379</v>
      </c>
      <c r="B29" s="4">
        <f>SUM(B19,B9)</f>
        <v>7343000</v>
      </c>
      <c r="C29" s="4">
        <f t="shared" ref="C29:G29" si="2">SUM(C19,C9)</f>
        <v>1588823.29</v>
      </c>
      <c r="D29" s="4">
        <f t="shared" si="2"/>
        <v>8931823.2899999991</v>
      </c>
      <c r="E29" s="4">
        <f t="shared" si="2"/>
        <v>7868240.9699999997</v>
      </c>
      <c r="F29" s="4">
        <f t="shared" si="2"/>
        <v>7868240.9699999997</v>
      </c>
      <c r="G29" s="4">
        <f t="shared" si="2"/>
        <v>1063582.32</v>
      </c>
    </row>
    <row r="30" spans="1:7" x14ac:dyDescent="0.25">
      <c r="A30" s="55"/>
      <c r="B30" s="55"/>
      <c r="C30" s="55"/>
      <c r="D30" s="55"/>
      <c r="E30" s="55"/>
      <c r="F30" s="55"/>
      <c r="G30" s="5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11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78"/>
  <sheetViews>
    <sheetView showGridLines="0" topLeftCell="A40" zoomScale="75" zoomScaleNormal="75" workbookViewId="0">
      <selection activeCell="G25" sqref="G25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84" t="s">
        <v>392</v>
      </c>
      <c r="B1" s="185"/>
      <c r="C1" s="185"/>
      <c r="D1" s="185"/>
      <c r="E1" s="185"/>
      <c r="F1" s="185"/>
      <c r="G1" s="185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393</v>
      </c>
      <c r="B3" s="114"/>
      <c r="C3" s="114"/>
      <c r="D3" s="114"/>
      <c r="E3" s="114"/>
      <c r="F3" s="114"/>
      <c r="G3" s="115"/>
    </row>
    <row r="4" spans="1:7" x14ac:dyDescent="0.25">
      <c r="A4" s="113" t="s">
        <v>394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01 de Enero al 31 de Diciembre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73" t="s">
        <v>4</v>
      </c>
      <c r="B7" s="181" t="s">
        <v>298</v>
      </c>
      <c r="C7" s="182"/>
      <c r="D7" s="182"/>
      <c r="E7" s="182"/>
      <c r="F7" s="183"/>
      <c r="G7" s="177" t="s">
        <v>395</v>
      </c>
    </row>
    <row r="8" spans="1:7" ht="30" x14ac:dyDescent="0.25">
      <c r="A8" s="174"/>
      <c r="B8" s="25" t="s">
        <v>300</v>
      </c>
      <c r="C8" s="7" t="s">
        <v>396</v>
      </c>
      <c r="D8" s="25" t="s">
        <v>302</v>
      </c>
      <c r="E8" s="25" t="s">
        <v>186</v>
      </c>
      <c r="F8" s="32" t="s">
        <v>203</v>
      </c>
      <c r="G8" s="176"/>
    </row>
    <row r="9" spans="1:7" ht="16.5" customHeight="1" x14ac:dyDescent="0.25">
      <c r="A9" s="26" t="s">
        <v>397</v>
      </c>
      <c r="B9" s="30">
        <f>SUM(B10,B19,B27,B37)</f>
        <v>7343000</v>
      </c>
      <c r="C9" s="30">
        <f t="shared" ref="C9:G9" si="0">SUM(C10,C19,C27,C37)</f>
        <v>1588823.29</v>
      </c>
      <c r="D9" s="30">
        <f t="shared" si="0"/>
        <v>8931823.2899999991</v>
      </c>
      <c r="E9" s="30">
        <f t="shared" si="0"/>
        <v>7868240.9699999997</v>
      </c>
      <c r="F9" s="30">
        <f t="shared" si="0"/>
        <v>7868240.9699999997</v>
      </c>
      <c r="G9" s="30">
        <f t="shared" si="0"/>
        <v>1063582.32</v>
      </c>
    </row>
    <row r="10" spans="1:7" ht="15" customHeight="1" x14ac:dyDescent="0.25">
      <c r="A10" s="58" t="s">
        <v>398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399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</row>
    <row r="12" spans="1:7" x14ac:dyDescent="0.25">
      <c r="A12" s="77" t="s">
        <v>400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v>0</v>
      </c>
    </row>
    <row r="13" spans="1:7" x14ac:dyDescent="0.25">
      <c r="A13" s="77" t="s">
        <v>401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</row>
    <row r="14" spans="1:7" x14ac:dyDescent="0.25">
      <c r="A14" s="77" t="s">
        <v>402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7" x14ac:dyDescent="0.25">
      <c r="A15" s="77" t="s">
        <v>403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7" x14ac:dyDescent="0.25">
      <c r="A16" s="77" t="s">
        <v>404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</row>
    <row r="17" spans="1:7" x14ac:dyDescent="0.25">
      <c r="A17" s="77" t="s">
        <v>405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</row>
    <row r="18" spans="1:7" x14ac:dyDescent="0.25">
      <c r="A18" s="77" t="s">
        <v>406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</row>
    <row r="19" spans="1:7" x14ac:dyDescent="0.25">
      <c r="A19" s="58" t="s">
        <v>407</v>
      </c>
      <c r="B19" s="47">
        <f>SUM(B20:B26)</f>
        <v>7343000</v>
      </c>
      <c r="C19" s="47">
        <f t="shared" ref="C19:G19" si="2">SUM(C20:C26)</f>
        <v>1588823.29</v>
      </c>
      <c r="D19" s="47">
        <f t="shared" si="2"/>
        <v>8931823.2899999991</v>
      </c>
      <c r="E19" s="47">
        <f t="shared" si="2"/>
        <v>7868240.9699999997</v>
      </c>
      <c r="F19" s="47">
        <f t="shared" si="2"/>
        <v>7868240.9699999997</v>
      </c>
      <c r="G19" s="47">
        <f t="shared" si="2"/>
        <v>1063582.32</v>
      </c>
    </row>
    <row r="20" spans="1:7" x14ac:dyDescent="0.25">
      <c r="A20" s="77" t="s">
        <v>408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</row>
    <row r="21" spans="1:7" x14ac:dyDescent="0.25">
      <c r="A21" s="77" t="s">
        <v>409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5">
      <c r="A22" s="77" t="s">
        <v>410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</row>
    <row r="23" spans="1:7" x14ac:dyDescent="0.25">
      <c r="A23" s="77" t="s">
        <v>411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</row>
    <row r="24" spans="1:7" x14ac:dyDescent="0.25">
      <c r="A24" s="77" t="s">
        <v>412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</row>
    <row r="25" spans="1:7" x14ac:dyDescent="0.25">
      <c r="A25" s="77" t="s">
        <v>413</v>
      </c>
      <c r="B25" s="47">
        <v>7343000</v>
      </c>
      <c r="C25" s="47">
        <v>1588823.29</v>
      </c>
      <c r="D25" s="47">
        <v>8931823.2899999991</v>
      </c>
      <c r="E25" s="47">
        <v>7868240.9699999997</v>
      </c>
      <c r="F25" s="47">
        <v>7868240.9699999997</v>
      </c>
      <c r="G25" s="47">
        <v>1063582.32</v>
      </c>
    </row>
    <row r="26" spans="1:7" x14ac:dyDescent="0.25">
      <c r="A26" s="77" t="s">
        <v>414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</row>
    <row r="27" spans="1:7" x14ac:dyDescent="0.25">
      <c r="A27" s="58" t="s">
        <v>415</v>
      </c>
      <c r="B27" s="47">
        <f>SUM(B28:B36)</f>
        <v>0</v>
      </c>
      <c r="C27" s="47">
        <f t="shared" ref="C27:G27" si="3">SUM(C28:C36)</f>
        <v>0</v>
      </c>
      <c r="D27" s="47">
        <f t="shared" si="3"/>
        <v>0</v>
      </c>
      <c r="E27" s="47">
        <f t="shared" si="3"/>
        <v>0</v>
      </c>
      <c r="F27" s="47">
        <f t="shared" si="3"/>
        <v>0</v>
      </c>
      <c r="G27" s="47">
        <f t="shared" si="3"/>
        <v>0</v>
      </c>
    </row>
    <row r="28" spans="1:7" x14ac:dyDescent="0.25">
      <c r="A28" s="80" t="s">
        <v>416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417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418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419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420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421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422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423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424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425</v>
      </c>
      <c r="B37" s="47">
        <f>SUM(B38:B41)</f>
        <v>0</v>
      </c>
      <c r="C37" s="47">
        <f t="shared" ref="C37:G37" si="4">SUM(C38:C41)</f>
        <v>0</v>
      </c>
      <c r="D37" s="47">
        <f t="shared" si="4"/>
        <v>0</v>
      </c>
      <c r="E37" s="47">
        <f t="shared" si="4"/>
        <v>0</v>
      </c>
      <c r="F37" s="47">
        <f t="shared" si="4"/>
        <v>0</v>
      </c>
      <c r="G37" s="47">
        <f t="shared" si="4"/>
        <v>0</v>
      </c>
    </row>
    <row r="38" spans="1:7" x14ac:dyDescent="0.25">
      <c r="A38" s="80" t="s">
        <v>426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30" x14ac:dyDescent="0.25">
      <c r="A39" s="80" t="s">
        <v>427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428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429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430</v>
      </c>
      <c r="B43" s="4">
        <f>SUM(B44,B53,B61,B71)</f>
        <v>0</v>
      </c>
      <c r="C43" s="4">
        <f t="shared" ref="C43:G43" si="5">SUM(C44,C53,C61,C71)</f>
        <v>0</v>
      </c>
      <c r="D43" s="4">
        <f t="shared" si="5"/>
        <v>0</v>
      </c>
      <c r="E43" s="4">
        <f t="shared" si="5"/>
        <v>0</v>
      </c>
      <c r="F43" s="4">
        <f t="shared" si="5"/>
        <v>0</v>
      </c>
      <c r="G43" s="4">
        <f t="shared" si="5"/>
        <v>0</v>
      </c>
    </row>
    <row r="44" spans="1:7" x14ac:dyDescent="0.25">
      <c r="A44" s="58" t="s">
        <v>398</v>
      </c>
      <c r="B44" s="47">
        <f>SUM(B45:B52)</f>
        <v>0</v>
      </c>
      <c r="C44" s="47">
        <f t="shared" ref="C44:G44" si="6">SUM(C45:C52)</f>
        <v>0</v>
      </c>
      <c r="D44" s="47">
        <f t="shared" si="6"/>
        <v>0</v>
      </c>
      <c r="E44" s="47">
        <f t="shared" si="6"/>
        <v>0</v>
      </c>
      <c r="F44" s="47">
        <f t="shared" si="6"/>
        <v>0</v>
      </c>
      <c r="G44" s="47">
        <f t="shared" si="6"/>
        <v>0</v>
      </c>
    </row>
    <row r="45" spans="1:7" x14ac:dyDescent="0.25">
      <c r="A45" s="80" t="s">
        <v>399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400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401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402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403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404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x14ac:dyDescent="0.25">
      <c r="A51" s="80" t="s">
        <v>405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406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407</v>
      </c>
      <c r="B53" s="47">
        <f>SUM(B54:B60)</f>
        <v>0</v>
      </c>
      <c r="C53" s="47">
        <f t="shared" ref="C53:G53" si="7">SUM(C54:C60)</f>
        <v>0</v>
      </c>
      <c r="D53" s="47">
        <f t="shared" si="7"/>
        <v>0</v>
      </c>
      <c r="E53" s="47">
        <f t="shared" si="7"/>
        <v>0</v>
      </c>
      <c r="F53" s="47">
        <f t="shared" si="7"/>
        <v>0</v>
      </c>
      <c r="G53" s="47">
        <f t="shared" si="7"/>
        <v>0</v>
      </c>
    </row>
    <row r="54" spans="1:7" x14ac:dyDescent="0.25">
      <c r="A54" s="80" t="s">
        <v>408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409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410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x14ac:dyDescent="0.25">
      <c r="A57" s="81" t="s">
        <v>411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412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413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414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415</v>
      </c>
      <c r="B61" s="47">
        <f>SUM(B62:B70)</f>
        <v>0</v>
      </c>
      <c r="C61" s="47">
        <f t="shared" ref="C61:G61" si="8">SUM(C62:C70)</f>
        <v>0</v>
      </c>
      <c r="D61" s="47">
        <f t="shared" si="8"/>
        <v>0</v>
      </c>
      <c r="E61" s="47">
        <f t="shared" si="8"/>
        <v>0</v>
      </c>
      <c r="F61" s="47">
        <f t="shared" si="8"/>
        <v>0</v>
      </c>
      <c r="G61" s="47">
        <f t="shared" si="8"/>
        <v>0</v>
      </c>
    </row>
    <row r="62" spans="1:7" x14ac:dyDescent="0.25">
      <c r="A62" s="80" t="s">
        <v>416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417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418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419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420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421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422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423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x14ac:dyDescent="0.25">
      <c r="A70" s="80" t="s">
        <v>424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425</v>
      </c>
      <c r="B71" s="47">
        <f>SUM(B72:B75)</f>
        <v>0</v>
      </c>
      <c r="C71" s="47">
        <f t="shared" ref="C71:G71" si="9">SUM(C72:C75)</f>
        <v>0</v>
      </c>
      <c r="D71" s="47">
        <f t="shared" si="9"/>
        <v>0</v>
      </c>
      <c r="E71" s="47">
        <f t="shared" si="9"/>
        <v>0</v>
      </c>
      <c r="F71" s="47">
        <f t="shared" si="9"/>
        <v>0</v>
      </c>
      <c r="G71" s="47">
        <f t="shared" si="9"/>
        <v>0</v>
      </c>
    </row>
    <row r="72" spans="1:7" x14ac:dyDescent="0.25">
      <c r="A72" s="80" t="s">
        <v>426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30" x14ac:dyDescent="0.25">
      <c r="A73" s="80" t="s">
        <v>427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428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429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379</v>
      </c>
      <c r="B77" s="4">
        <f>B43+B9</f>
        <v>7343000</v>
      </c>
      <c r="C77" s="4">
        <f t="shared" ref="C77:G77" si="10">C43+C9</f>
        <v>1588823.29</v>
      </c>
      <c r="D77" s="4">
        <f t="shared" si="10"/>
        <v>8931823.2899999991</v>
      </c>
      <c r="E77" s="4">
        <f t="shared" si="10"/>
        <v>7868240.9699999997</v>
      </c>
      <c r="F77" s="4">
        <f t="shared" si="10"/>
        <v>7868240.9699999997</v>
      </c>
      <c r="G77" s="4">
        <f t="shared" si="10"/>
        <v>1063582.32</v>
      </c>
    </row>
    <row r="78" spans="1:7" x14ac:dyDescent="0.25">
      <c r="A78" s="55"/>
      <c r="B78" s="82"/>
      <c r="C78" s="82"/>
      <c r="D78" s="82"/>
      <c r="E78" s="82"/>
      <c r="F78" s="82"/>
      <c r="G78" s="8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24 B26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abSelected="1" topLeftCell="A10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78" t="s">
        <v>431</v>
      </c>
      <c r="B1" s="161"/>
      <c r="C1" s="161"/>
      <c r="D1" s="161"/>
      <c r="E1" s="161"/>
      <c r="F1" s="161"/>
      <c r="G1" s="162"/>
    </row>
    <row r="2" spans="1:7" x14ac:dyDescent="0.25">
      <c r="A2" s="110" t="str">
        <f>'Formato 1'!A2</f>
        <v xml:space="preserve"> Sistema para el Desarrollo Integral de la Familia del Municipio de Huanímaro, Gto.</v>
      </c>
      <c r="B2" s="111"/>
      <c r="C2" s="111"/>
      <c r="D2" s="111"/>
      <c r="E2" s="111"/>
      <c r="F2" s="111"/>
      <c r="G2" s="112"/>
    </row>
    <row r="3" spans="1:7" x14ac:dyDescent="0.25">
      <c r="A3" s="113" t="s">
        <v>296</v>
      </c>
      <c r="B3" s="114"/>
      <c r="C3" s="114"/>
      <c r="D3" s="114"/>
      <c r="E3" s="114"/>
      <c r="F3" s="114"/>
      <c r="G3" s="115"/>
    </row>
    <row r="4" spans="1:7" x14ac:dyDescent="0.25">
      <c r="A4" s="113" t="s">
        <v>432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01 de Enero al 31 de Diciembre de 2024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73" t="s">
        <v>433</v>
      </c>
      <c r="B7" s="176" t="s">
        <v>298</v>
      </c>
      <c r="C7" s="176"/>
      <c r="D7" s="176"/>
      <c r="E7" s="176"/>
      <c r="F7" s="176"/>
      <c r="G7" s="176" t="s">
        <v>299</v>
      </c>
    </row>
    <row r="8" spans="1:7" ht="30" x14ac:dyDescent="0.25">
      <c r="A8" s="174"/>
      <c r="B8" s="7" t="s">
        <v>300</v>
      </c>
      <c r="C8" s="33" t="s">
        <v>396</v>
      </c>
      <c r="D8" s="33" t="s">
        <v>231</v>
      </c>
      <c r="E8" s="33" t="s">
        <v>186</v>
      </c>
      <c r="F8" s="33" t="s">
        <v>203</v>
      </c>
      <c r="G8" s="186"/>
    </row>
    <row r="9" spans="1:7" ht="15.75" customHeight="1" x14ac:dyDescent="0.25">
      <c r="A9" s="26" t="s">
        <v>434</v>
      </c>
      <c r="B9" s="119">
        <f>SUM(B10,B11,B12,B15,B16,B19)</f>
        <v>4558085.87</v>
      </c>
      <c r="C9" s="119">
        <f t="shared" ref="C9:G9" si="0">SUM(C10,C11,C12,C15,C16,C19)</f>
        <v>623749.44999999995</v>
      </c>
      <c r="D9" s="119">
        <f t="shared" si="0"/>
        <v>5181835.32</v>
      </c>
      <c r="E9" s="119">
        <f t="shared" si="0"/>
        <v>5025319.82</v>
      </c>
      <c r="F9" s="119">
        <f t="shared" si="0"/>
        <v>5025319.82</v>
      </c>
      <c r="G9" s="119">
        <f t="shared" si="0"/>
        <v>156515.5</v>
      </c>
    </row>
    <row r="10" spans="1:7" x14ac:dyDescent="0.25">
      <c r="A10" s="58" t="s">
        <v>435</v>
      </c>
      <c r="B10" s="75">
        <v>4558085.87</v>
      </c>
      <c r="C10" s="75">
        <v>623749.44999999995</v>
      </c>
      <c r="D10" s="75">
        <v>5181835.32</v>
      </c>
      <c r="E10" s="75">
        <v>5025319.82</v>
      </c>
      <c r="F10" s="75">
        <v>5025319.82</v>
      </c>
      <c r="G10" s="76">
        <v>156515.5</v>
      </c>
    </row>
    <row r="11" spans="1:7" ht="15.75" customHeight="1" x14ac:dyDescent="0.25">
      <c r="A11" s="58" t="s">
        <v>436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437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438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439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440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441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442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443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444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445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435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436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437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438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439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440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441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442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443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444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446</v>
      </c>
      <c r="B33" s="119">
        <f>B21+B9</f>
        <v>4558085.87</v>
      </c>
      <c r="C33" s="119">
        <f t="shared" ref="C33:G33" si="8">C21+C9</f>
        <v>623749.44999999995</v>
      </c>
      <c r="D33" s="119">
        <f t="shared" si="8"/>
        <v>5181835.32</v>
      </c>
      <c r="E33" s="119">
        <f t="shared" si="8"/>
        <v>5025319.82</v>
      </c>
      <c r="F33" s="119">
        <f t="shared" si="8"/>
        <v>5025319.82</v>
      </c>
      <c r="G33" s="119">
        <f t="shared" si="8"/>
        <v>156515.5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schemas.microsoft.com/office/2006/documentManagement/types"/>
    <ds:schemaRef ds:uri="http://purl.org/dc/elements/1.1/"/>
    <ds:schemaRef ds:uri="6aa8a68a-ab09-4ac8-a697-fdce915bc567"/>
    <ds:schemaRef ds:uri="http://schemas.openxmlformats.org/package/2006/metadata/core-properti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JUAN CARLOS</cp:lastModifiedBy>
  <cp:revision/>
  <cp:lastPrinted>2024-03-20T14:35:03Z</cp:lastPrinted>
  <dcterms:created xsi:type="dcterms:W3CDTF">2023-03-16T22:14:51Z</dcterms:created>
  <dcterms:modified xsi:type="dcterms:W3CDTF">2025-02-28T22:14:35Z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